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MS-LICITACAO\EDITAIS\PREGÃO ELETRÔNICO\PEE 2025000099 - TELEFONIA GTI\3 - CARTA ERRATA\"/>
    </mc:Choice>
  </mc:AlternateContent>
  <xr:revisionPtr revIDLastSave="0" documentId="8_{5F1779AE-5832-419B-8494-DF7A46DACFB4}" xr6:coauthVersionLast="47" xr6:coauthVersionMax="47" xr10:uidLastSave="{00000000-0000-0000-0000-000000000000}"/>
  <bookViews>
    <workbookView xWindow="-120" yWindow="-120" windowWidth="29040" windowHeight="15720" xr2:uid="{11DB61EB-5088-4654-B751-727C220D4564}"/>
  </bookViews>
  <sheets>
    <sheet name="LOTE I - VALORES - DDR" sheetId="1" r:id="rId1"/>
    <sheet name="LOTE I - FORMAÇÃO DE PREÇO DDR" sheetId="2" r:id="rId2"/>
    <sheet name="LOTE II - VALORES - 42 LINHAS" sheetId="5" r:id="rId3"/>
    <sheet name="LOTE II - FORM. PREÇO 42 LINHAS" sheetId="4" r:id="rId4"/>
    <sheet name="LOTE III - VALORES PARA 4090" sheetId="7" r:id="rId5"/>
    <sheet name="LOTE III - FORM PREÇO PARA 4090" sheetId="8" r:id="rId6"/>
    <sheet name="LOTE IV - VALORES PARA 0800" sheetId="9" r:id="rId7"/>
    <sheet name="LOTE IV - FORM PREÇO PARA 0800" sheetId="10" r:id="rId8"/>
    <sheet name="TOTAL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0" l="1"/>
  <c r="Q9" i="10"/>
  <c r="Q10" i="10"/>
  <c r="Q11" i="10"/>
  <c r="Q8" i="10"/>
  <c r="P7" i="7"/>
  <c r="T82" i="1"/>
  <c r="B15" i="12"/>
  <c r="D15" i="12" s="1"/>
  <c r="C36" i="4"/>
  <c r="P36" i="4"/>
  <c r="N36" i="4"/>
  <c r="L36" i="4"/>
  <c r="J36" i="4"/>
  <c r="H36" i="4"/>
  <c r="F36" i="4"/>
  <c r="Q34" i="4"/>
  <c r="Q33" i="4"/>
  <c r="Q24" i="4"/>
  <c r="Q23" i="4"/>
  <c r="Q49" i="2"/>
  <c r="D49" i="2"/>
  <c r="D72" i="2"/>
  <c r="Q72" i="2" s="1"/>
  <c r="D71" i="2"/>
  <c r="Q71" i="2" s="1"/>
  <c r="D70" i="2"/>
  <c r="Q70" i="2" s="1"/>
  <c r="Q69" i="2"/>
  <c r="D69" i="2"/>
  <c r="P9" i="7"/>
  <c r="B14" i="12" s="1"/>
  <c r="D14" i="12" s="1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5" i="4"/>
  <c r="Q26" i="4"/>
  <c r="Q27" i="4"/>
  <c r="Q28" i="4"/>
  <c r="Q29" i="4"/>
  <c r="Q30" i="4"/>
  <c r="Q31" i="4"/>
  <c r="Q32" i="4"/>
  <c r="Q35" i="4"/>
  <c r="Q8" i="4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P19" i="8"/>
  <c r="P18" i="8"/>
  <c r="P20" i="8" s="1"/>
  <c r="P8" i="7"/>
  <c r="Q82" i="2"/>
  <c r="Q81" i="2"/>
  <c r="Q80" i="2"/>
  <c r="Q79" i="2"/>
  <c r="Q78" i="2"/>
  <c r="Q77" i="2"/>
  <c r="Q76" i="2"/>
  <c r="Q75" i="2"/>
  <c r="Q74" i="2"/>
  <c r="Q73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B12" i="12" l="1"/>
  <c r="D12" i="12" s="1"/>
  <c r="Q36" i="4"/>
  <c r="B13" i="12"/>
  <c r="D13" i="12" s="1"/>
  <c r="D16" i="12" l="1"/>
  <c r="B16" i="12"/>
</calcChain>
</file>

<file path=xl/sharedStrings.xml><?xml version="1.0" encoding="utf-8"?>
<sst xmlns="http://schemas.openxmlformats.org/spreadsheetml/2006/main" count="445" uniqueCount="141">
  <si>
    <t>Identificação e Localização da unidades</t>
  </si>
  <si>
    <t>Habilitaçao (A)</t>
  </si>
  <si>
    <t>Assinatura Mensal (B)</t>
  </si>
  <si>
    <t>Ligações Locais</t>
  </si>
  <si>
    <t>Ligações DDD</t>
  </si>
  <si>
    <t>dentro do Estado de São Paulo</t>
  </si>
  <si>
    <t>móvel (D)</t>
  </si>
  <si>
    <t>fixo (C)</t>
  </si>
  <si>
    <t>fixo (E)</t>
  </si>
  <si>
    <t>móvel (F)</t>
  </si>
  <si>
    <t>fixo (G)</t>
  </si>
  <si>
    <t>móvel (H)</t>
  </si>
  <si>
    <t>valor da proposta ano (R$)</t>
  </si>
  <si>
    <t>Ligações DDD  dentro do Estado de São Paulo</t>
  </si>
  <si>
    <t>minuto</t>
  </si>
  <si>
    <t>Ligações Locais dentro do Estado de São Paulo</t>
  </si>
  <si>
    <t>Ligações DDD dentro do Estado de São Paulo</t>
  </si>
  <si>
    <t>valor unitário (R$)</t>
  </si>
  <si>
    <t>Senac Aclimação – ACL</t>
  </si>
  <si>
    <t>Senac Americana – AME</t>
  </si>
  <si>
    <t>Senac Araraquara – ARA</t>
  </si>
  <si>
    <t xml:space="preserve">Senac Araçatuba – AÇA </t>
  </si>
  <si>
    <t xml:space="preserve">Senac Barretos -  BAR </t>
  </si>
  <si>
    <t xml:space="preserve">Senac Bebedouro – BEB </t>
  </si>
  <si>
    <t xml:space="preserve">Senac Bertioga – BER </t>
  </si>
  <si>
    <t xml:space="preserve">Senac Botucatu – BOT </t>
  </si>
  <si>
    <t>Senac Campinas – CAM</t>
  </si>
  <si>
    <t xml:space="preserve">Senac Catanduva - CAT </t>
  </si>
  <si>
    <t xml:space="preserve">Senac Franca – FRA </t>
  </si>
  <si>
    <t xml:space="preserve">Senac Francisco Matarazzo – FCO </t>
  </si>
  <si>
    <t xml:space="preserve">Senac Guaratinguetá - GUA </t>
  </si>
  <si>
    <t>Senac Guarulhos – GRU</t>
  </si>
  <si>
    <t xml:space="preserve">Senac Guarulhos – FAC </t>
  </si>
  <si>
    <t xml:space="preserve">Senac Itapetininga – IPE </t>
  </si>
  <si>
    <t xml:space="preserve">Senac Itapira – ITA </t>
  </si>
  <si>
    <t xml:space="preserve">Senac Itaquera – ITQ </t>
  </si>
  <si>
    <t xml:space="preserve">Senac Itu – ITU </t>
  </si>
  <si>
    <t xml:space="preserve">Senac Jabaquara – JBQ </t>
  </si>
  <si>
    <t xml:space="preserve">Senac Jaboticabal – JAB </t>
  </si>
  <si>
    <t xml:space="preserve">Senac Jardim Primavera – PRI </t>
  </si>
  <si>
    <t xml:space="preserve">Senac Jaú – JAU </t>
  </si>
  <si>
    <t xml:space="preserve">Senac Jundiaí – JUN </t>
  </si>
  <si>
    <t>Senac Lapa Faustolo – FAU</t>
  </si>
  <si>
    <t xml:space="preserve">Senac Lapa Scipião – SCI </t>
  </si>
  <si>
    <t xml:space="preserve">Senac Lapa Tito – TIT </t>
  </si>
  <si>
    <t xml:space="preserve">Senac Largo Treze – LAR </t>
  </si>
  <si>
    <t xml:space="preserve">Senac Limeira – LIM </t>
  </si>
  <si>
    <t xml:space="preserve">Senac Marilia – MAR </t>
  </si>
  <si>
    <t xml:space="preserve">Senac Mogi Guaçu – MOG </t>
  </si>
  <si>
    <t xml:space="preserve">Senac Osasco – OSA I </t>
  </si>
  <si>
    <t xml:space="preserve">Senac Ourinhos – OUR </t>
  </si>
  <si>
    <t xml:space="preserve">Senac Penha – PEN </t>
  </si>
  <si>
    <t xml:space="preserve">Senac Pindamonhangaba – PIN </t>
  </si>
  <si>
    <t xml:space="preserve">Senac Piracicaba – PIR </t>
  </si>
  <si>
    <t xml:space="preserve">Senac Vila Prudente – VPR </t>
  </si>
  <si>
    <t xml:space="preserve">Senac Registro – REG </t>
  </si>
  <si>
    <t xml:space="preserve">Senac Ribeirão Preto – RIP </t>
  </si>
  <si>
    <t xml:space="preserve">Senac Rio Claro – RIC </t>
  </si>
  <si>
    <t>Senac Sede</t>
  </si>
  <si>
    <t>Senac Salto – SAL</t>
  </si>
  <si>
    <t>Senac Santana – ANA</t>
  </si>
  <si>
    <t xml:space="preserve">Senac Santo André – SAD </t>
  </si>
  <si>
    <t>Senac Santos – SAN</t>
  </si>
  <si>
    <t xml:space="preserve">Senac Serra de Bragança - BRA </t>
  </si>
  <si>
    <t xml:space="preserve">Senac Sorocaba – SOR </t>
  </si>
  <si>
    <t xml:space="preserve">Senac São Bernardo do Campo – SBC </t>
  </si>
  <si>
    <t xml:space="preserve">Senac São Carlos – CAR </t>
  </si>
  <si>
    <t xml:space="preserve">Senac São José do Rio Preto – SJR </t>
  </si>
  <si>
    <t xml:space="preserve">Senac São José dos Campos – SJC </t>
  </si>
  <si>
    <t xml:space="preserve">Senac São João da Boa Vista - SJB </t>
  </si>
  <si>
    <t xml:space="preserve">Senac São Miguel Paulista – SMP </t>
  </si>
  <si>
    <t xml:space="preserve">Senac Taboão da Serra – TBS </t>
  </si>
  <si>
    <t xml:space="preserve">Senac Tatuapé – TAT </t>
  </si>
  <si>
    <t xml:space="preserve">Senac Taubaté - TAU </t>
  </si>
  <si>
    <t xml:space="preserve">Senac Tiradentes – TIR </t>
  </si>
  <si>
    <t>Senac Votuporanga – VOT</t>
  </si>
  <si>
    <t>Senac Boracea  - GMS</t>
  </si>
  <si>
    <t>Centro Universitário Senac -  Campus Santo Amaro – CAS</t>
  </si>
  <si>
    <t xml:space="preserve">Grande Hotel São Pedro – Hotel Escola Senac - GHP </t>
  </si>
  <si>
    <t>Centro Universitário Senac - Águas de São Pedro - CAP</t>
  </si>
  <si>
    <t>Grande Hotel Campos do Jordão – Hotel Escola Senac - GHJ</t>
  </si>
  <si>
    <t>Centro Universitário Senac - Campos do Jordão - CAJ</t>
  </si>
  <si>
    <t xml:space="preserve">Senac Jangadeiro – JAG </t>
  </si>
  <si>
    <t xml:space="preserve">Senac – Editora Senac – EDS </t>
  </si>
  <si>
    <t>Senac Botucatu – BOT</t>
  </si>
  <si>
    <t>Senac Jabaquara II  - JBQ</t>
  </si>
  <si>
    <t xml:space="preserve">Senac Hortolândia  - HOR </t>
  </si>
  <si>
    <t xml:space="preserve">Senac Freguesia do Ó   </t>
  </si>
  <si>
    <t xml:space="preserve">Senac Votuporanga – VOT </t>
  </si>
  <si>
    <t>Senac Campinas II</t>
  </si>
  <si>
    <t>Senac Bauru III - BAU</t>
  </si>
  <si>
    <t>ANEXO N</t>
  </si>
  <si>
    <t xml:space="preserve">MODELO PLANILHA DE CONSOLIDAÇÃO DE VALORES </t>
  </si>
  <si>
    <t xml:space="preserve">TOTAL GERAL POR EXTENSO R$ ----------------------------------------------------------------------------------------------------------------------------------------------------------------- </t>
  </si>
  <si>
    <t>QUANT.</t>
  </si>
  <si>
    <t xml:space="preserve">OBS.: Nos preços propostos deverão estar inclusos os custos com manutenção preventivas, corretivas do serviço contratado execultado, </t>
  </si>
  <si>
    <t>como também, todos os encargos e taxas.</t>
  </si>
  <si>
    <t xml:space="preserve">PROPOSTA DE VALORES PARA OS TRONCOS DDR </t>
  </si>
  <si>
    <t xml:space="preserve">FORMAÇÃO DE PREÇO PARA LINHAS </t>
  </si>
  <si>
    <t xml:space="preserve">1- LINHA </t>
  </si>
  <si>
    <t xml:space="preserve">Itirapina - </t>
  </si>
  <si>
    <t xml:space="preserve">1- LINHAS </t>
  </si>
  <si>
    <t>Senac Jundiaí – ( ATIBAIA)</t>
  </si>
  <si>
    <t>Senac Osasco – OSA II</t>
  </si>
  <si>
    <t xml:space="preserve">3- LINHAS </t>
  </si>
  <si>
    <t xml:space="preserve">8 -  LINHAS </t>
  </si>
  <si>
    <t>Senac São Carlos – CAR (PORTO FERREIRA)</t>
  </si>
  <si>
    <t xml:space="preserve">4- LINHA </t>
  </si>
  <si>
    <t xml:space="preserve">PROPOSTA DE VALORES PARA 41 LINHAS </t>
  </si>
  <si>
    <t>FORMAÇÃO DE PREÇO PARA OS 75 TRONCOS DDR</t>
  </si>
  <si>
    <t>Senac Sede (GCR) - 4090-1030</t>
  </si>
  <si>
    <t>Senac Sede (GCR) - 4090-1040</t>
  </si>
  <si>
    <t>FORMAÇÃO DE PREÇO PARA OS 4090</t>
  </si>
  <si>
    <t>PROPOSTA DE VALORES PARA OS 4090</t>
  </si>
  <si>
    <t>PROPOSTA DE VALORES PARA OS 0800</t>
  </si>
  <si>
    <t>Central de Atendimento Corporativo - 0800-7071027</t>
  </si>
  <si>
    <t>Central de Atendimento Interessados - 0800-8832000</t>
  </si>
  <si>
    <t>Central de Atendimento Senac EAD - 0800-7773622</t>
  </si>
  <si>
    <t>Central de Atendimento Reserva dos Hotéis - 08007700790</t>
  </si>
  <si>
    <t>Diretoria Regional</t>
  </si>
  <si>
    <t>Ligações DDD  fora  do Estado de São Paulo</t>
  </si>
  <si>
    <t>Ligações DDD  fora do Estado de São Paulo</t>
  </si>
  <si>
    <t>ITEM</t>
  </si>
  <si>
    <t>TOTAL ANO</t>
  </si>
  <si>
    <t xml:space="preserve">TOTAL </t>
  </si>
  <si>
    <t>Assinatura Mensal (A)</t>
  </si>
  <si>
    <t>CN's (B)</t>
  </si>
  <si>
    <t>Serviços transporte</t>
  </si>
  <si>
    <t>Qtdade</t>
  </si>
  <si>
    <t>Valor ($)</t>
  </si>
  <si>
    <t>valor unitário ($)</t>
  </si>
  <si>
    <t>FORMAÇÃO DE VALORES PARA OS 4090</t>
  </si>
  <si>
    <t>TOTAL</t>
  </si>
  <si>
    <t>ITENS</t>
  </si>
  <si>
    <t>VALORES</t>
  </si>
  <si>
    <t>VALOR TOTAL PARA 60 MESES</t>
  </si>
  <si>
    <t>LOTE I</t>
  </si>
  <si>
    <t>LOTE II</t>
  </si>
  <si>
    <t>LOTE III</t>
  </si>
  <si>
    <t>LOTE IV</t>
  </si>
  <si>
    <t>LOTES I, II, III.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</si>
</sst>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\ #,##0.00"/>
    <numFmt numFmtId="166" formatCode="0.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0" fillId="0" borderId="8" xfId="0" applyBorder="1" applyAlignment="1">
      <alignment horizontal="center" vertical="center" wrapText="1"/>
    </xf>
    <xf numFmtId="2" fontId="0" fillId="0" borderId="1" xfId="0" applyNumberFormat="1" applyBorder="1"/>
    <xf numFmtId="164" fontId="0" fillId="0" borderId="1" xfId="1" applyFont="1" applyBorder="1"/>
    <xf numFmtId="0" fontId="0" fillId="0" borderId="25" xfId="0" applyBorder="1"/>
    <xf numFmtId="165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4" fontId="4" fillId="0" borderId="24" xfId="0" applyNumberFormat="1" applyFont="1" applyBorder="1"/>
    <xf numFmtId="0" fontId="5" fillId="0" borderId="1" xfId="0" applyFont="1" applyBorder="1"/>
    <xf numFmtId="3" fontId="0" fillId="0" borderId="1" xfId="0" applyNumberFormat="1" applyBorder="1"/>
    <xf numFmtId="0" fontId="3" fillId="0" borderId="8" xfId="0" applyFont="1" applyBorder="1"/>
    <xf numFmtId="0" fontId="0" fillId="0" borderId="8" xfId="0" applyBorder="1"/>
    <xf numFmtId="0" fontId="4" fillId="0" borderId="23" xfId="0" applyFont="1" applyBorder="1"/>
    <xf numFmtId="0" fontId="4" fillId="0" borderId="25" xfId="0" applyFont="1" applyBorder="1"/>
    <xf numFmtId="164" fontId="0" fillId="0" borderId="1" xfId="0" applyNumberFormat="1" applyBorder="1"/>
    <xf numFmtId="165" fontId="0" fillId="0" borderId="8" xfId="0" applyNumberFormat="1" applyBorder="1"/>
    <xf numFmtId="164" fontId="0" fillId="0" borderId="8" xfId="0" applyNumberFormat="1" applyBorder="1"/>
    <xf numFmtId="0" fontId="0" fillId="0" borderId="23" xfId="0" applyBorder="1"/>
    <xf numFmtId="164" fontId="0" fillId="0" borderId="24" xfId="0" applyNumberFormat="1" applyBorder="1"/>
    <xf numFmtId="0" fontId="4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4" fillId="0" borderId="25" xfId="0" applyNumberFormat="1" applyFont="1" applyBorder="1"/>
    <xf numFmtId="165" fontId="0" fillId="0" borderId="25" xfId="0" applyNumberFormat="1" applyBorder="1"/>
    <xf numFmtId="0" fontId="3" fillId="4" borderId="10" xfId="0" applyFont="1" applyFill="1" applyBorder="1" applyAlignment="1">
      <alignment horizontal="center" vertical="center"/>
    </xf>
    <xf numFmtId="164" fontId="4" fillId="0" borderId="25" xfId="1" applyFont="1" applyBorder="1"/>
    <xf numFmtId="0" fontId="3" fillId="0" borderId="14" xfId="0" applyFont="1" applyBorder="1"/>
    <xf numFmtId="0" fontId="3" fillId="0" borderId="13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2" fillId="0" borderId="3" xfId="0" applyFont="1" applyBorder="1"/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7" fillId="4" borderId="17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vertical="center"/>
    </xf>
    <xf numFmtId="3" fontId="2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8" xfId="0" applyFont="1" applyBorder="1"/>
    <xf numFmtId="0" fontId="2" fillId="0" borderId="18" xfId="0" applyFont="1" applyBorder="1"/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/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3" borderId="22" xfId="0" applyFill="1" applyBorder="1"/>
    <xf numFmtId="0" fontId="0" fillId="3" borderId="7" xfId="0" applyFill="1" applyBorder="1"/>
    <xf numFmtId="0" fontId="0" fillId="0" borderId="8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3" borderId="0" xfId="0" applyFill="1"/>
    <xf numFmtId="164" fontId="6" fillId="2" borderId="19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926D-6C26-443B-952C-BA7D15003B2F}">
  <sheetPr>
    <tabColor theme="8"/>
  </sheetPr>
  <dimension ref="A1:T82"/>
  <sheetViews>
    <sheetView tabSelected="1" workbookViewId="0">
      <selection activeCell="R14" sqref="R14"/>
    </sheetView>
  </sheetViews>
  <sheetFormatPr defaultRowHeight="15" x14ac:dyDescent="0.25"/>
  <cols>
    <col min="1" max="1" width="9" customWidth="1"/>
    <col min="2" max="10" width="9.140625" hidden="1" customWidth="1"/>
    <col min="11" max="11" width="42.85546875" bestFit="1" customWidth="1"/>
    <col min="12" max="12" width="11.85546875" customWidth="1"/>
    <col min="13" max="13" width="12.5703125" customWidth="1"/>
    <col min="19" max="19" width="10" customWidth="1"/>
    <col min="20" max="20" width="12.7109375" bestFit="1" customWidth="1"/>
  </cols>
  <sheetData>
    <row r="1" spans="1:20" x14ac:dyDescent="0.25">
      <c r="A1" s="51" t="s">
        <v>97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0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6"/>
    </row>
    <row r="3" spans="1:20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/>
    </row>
    <row r="4" spans="1:20" ht="46.5" customHeight="1" x14ac:dyDescent="0.25">
      <c r="A4" s="60"/>
      <c r="K4" s="61" t="s">
        <v>0</v>
      </c>
      <c r="L4" s="61" t="s">
        <v>1</v>
      </c>
      <c r="M4" s="61" t="s">
        <v>2</v>
      </c>
      <c r="N4" s="64" t="s">
        <v>3</v>
      </c>
      <c r="O4" s="65"/>
      <c r="P4" s="66" t="s">
        <v>4</v>
      </c>
      <c r="Q4" s="67"/>
      <c r="R4" s="64" t="s">
        <v>13</v>
      </c>
      <c r="S4" s="65"/>
      <c r="T4" s="63" t="s">
        <v>12</v>
      </c>
    </row>
    <row r="5" spans="1:20" ht="29.1" customHeight="1" x14ac:dyDescent="0.25">
      <c r="A5" s="60"/>
      <c r="K5" s="62"/>
      <c r="L5" s="62"/>
      <c r="M5" s="62"/>
      <c r="N5" s="66"/>
      <c r="O5" s="67"/>
      <c r="P5" s="68" t="s">
        <v>5</v>
      </c>
      <c r="Q5" s="69"/>
      <c r="R5" s="66"/>
      <c r="S5" s="67"/>
      <c r="T5" s="63"/>
    </row>
    <row r="6" spans="1:20" x14ac:dyDescent="0.25">
      <c r="A6" s="30" t="s">
        <v>122</v>
      </c>
      <c r="K6" s="62"/>
      <c r="L6" s="62"/>
      <c r="M6" s="62"/>
      <c r="N6" s="2" t="s">
        <v>7</v>
      </c>
      <c r="O6" s="2" t="s">
        <v>6</v>
      </c>
      <c r="P6" s="2" t="s">
        <v>8</v>
      </c>
      <c r="Q6" s="2" t="s">
        <v>9</v>
      </c>
      <c r="R6" s="2" t="s">
        <v>10</v>
      </c>
      <c r="S6" s="2" t="s">
        <v>11</v>
      </c>
      <c r="T6" s="61"/>
    </row>
    <row r="7" spans="1:20" x14ac:dyDescent="0.25">
      <c r="A7" s="5">
        <v>1</v>
      </c>
      <c r="B7" s="6"/>
      <c r="C7" s="6"/>
      <c r="D7" s="6"/>
      <c r="E7" s="6"/>
      <c r="F7" s="6"/>
      <c r="G7" s="6"/>
      <c r="H7" s="6"/>
      <c r="I7" s="6"/>
      <c r="J7" s="6"/>
      <c r="K7" s="5" t="s">
        <v>18</v>
      </c>
      <c r="L7" s="12"/>
      <c r="M7" s="12"/>
      <c r="N7" s="3"/>
      <c r="O7" s="3"/>
      <c r="P7" s="3"/>
      <c r="Q7" s="3"/>
      <c r="R7" s="3"/>
      <c r="S7" s="3"/>
      <c r="T7" s="21"/>
    </row>
    <row r="8" spans="1:20" x14ac:dyDescent="0.25">
      <c r="A8" s="5">
        <v>2</v>
      </c>
      <c r="B8" s="6"/>
      <c r="C8" s="6"/>
      <c r="D8" s="6"/>
      <c r="E8" s="6"/>
      <c r="F8" s="6"/>
      <c r="G8" s="6"/>
      <c r="H8" s="6"/>
      <c r="I8" s="6"/>
      <c r="J8" s="6"/>
      <c r="K8" s="5" t="s">
        <v>19</v>
      </c>
      <c r="L8" s="12"/>
      <c r="M8" s="12"/>
      <c r="N8" s="3"/>
      <c r="O8" s="3"/>
      <c r="P8" s="3"/>
      <c r="Q8" s="3"/>
      <c r="R8" s="3"/>
      <c r="S8" s="3"/>
      <c r="T8" s="21"/>
    </row>
    <row r="9" spans="1:20" x14ac:dyDescent="0.25">
      <c r="A9" s="5">
        <v>3</v>
      </c>
      <c r="B9" s="6"/>
      <c r="C9" s="6"/>
      <c r="D9" s="6"/>
      <c r="E9" s="6"/>
      <c r="F9" s="6"/>
      <c r="G9" s="6"/>
      <c r="H9" s="6"/>
      <c r="I9" s="6"/>
      <c r="J9" s="6"/>
      <c r="K9" s="5" t="s">
        <v>20</v>
      </c>
      <c r="L9" s="12"/>
      <c r="M9" s="12"/>
      <c r="N9" s="3"/>
      <c r="O9" s="3"/>
      <c r="P9" s="3"/>
      <c r="Q9" s="3"/>
      <c r="R9" s="3"/>
      <c r="S9" s="3"/>
      <c r="T9" s="21"/>
    </row>
    <row r="10" spans="1:20" x14ac:dyDescent="0.25">
      <c r="A10" s="5">
        <v>4</v>
      </c>
      <c r="B10" s="6"/>
      <c r="C10" s="6"/>
      <c r="D10" s="6"/>
      <c r="E10" s="6"/>
      <c r="F10" s="6"/>
      <c r="G10" s="6"/>
      <c r="H10" s="6"/>
      <c r="I10" s="6"/>
      <c r="J10" s="6"/>
      <c r="K10" s="5" t="s">
        <v>21</v>
      </c>
      <c r="L10" s="12"/>
      <c r="M10" s="12"/>
      <c r="N10" s="3"/>
      <c r="O10" s="3"/>
      <c r="P10" s="3"/>
      <c r="Q10" s="3"/>
      <c r="R10" s="3"/>
      <c r="S10" s="3"/>
      <c r="T10" s="21"/>
    </row>
    <row r="11" spans="1:20" x14ac:dyDescent="0.25">
      <c r="A11" s="5">
        <v>5</v>
      </c>
      <c r="B11" s="6"/>
      <c r="C11" s="6"/>
      <c r="D11" s="6"/>
      <c r="E11" s="6"/>
      <c r="F11" s="6"/>
      <c r="G11" s="6"/>
      <c r="H11" s="6"/>
      <c r="I11" s="6"/>
      <c r="J11" s="6"/>
      <c r="K11" s="5" t="s">
        <v>22</v>
      </c>
      <c r="L11" s="12"/>
      <c r="M11" s="12"/>
      <c r="N11" s="3"/>
      <c r="O11" s="3"/>
      <c r="P11" s="3"/>
      <c r="Q11" s="3"/>
      <c r="R11" s="3"/>
      <c r="S11" s="3"/>
      <c r="T11" s="21"/>
    </row>
    <row r="12" spans="1:20" x14ac:dyDescent="0.25">
      <c r="A12" s="5">
        <v>6</v>
      </c>
      <c r="B12" s="6"/>
      <c r="C12" s="6"/>
      <c r="D12" s="6"/>
      <c r="E12" s="6"/>
      <c r="F12" s="6"/>
      <c r="G12" s="6"/>
      <c r="H12" s="6"/>
      <c r="I12" s="6"/>
      <c r="J12" s="6"/>
      <c r="K12" s="5" t="s">
        <v>90</v>
      </c>
      <c r="L12" s="12"/>
      <c r="M12" s="12"/>
      <c r="N12" s="3"/>
      <c r="O12" s="3"/>
      <c r="P12" s="3"/>
      <c r="Q12" s="3"/>
      <c r="R12" s="3"/>
      <c r="S12" s="3"/>
      <c r="T12" s="21"/>
    </row>
    <row r="13" spans="1:20" x14ac:dyDescent="0.25">
      <c r="A13" s="5">
        <v>7</v>
      </c>
      <c r="B13" s="6"/>
      <c r="C13" s="6"/>
      <c r="D13" s="6"/>
      <c r="E13" s="6"/>
      <c r="F13" s="6"/>
      <c r="G13" s="6"/>
      <c r="H13" s="6"/>
      <c r="I13" s="6"/>
      <c r="J13" s="6"/>
      <c r="K13" s="5" t="s">
        <v>23</v>
      </c>
      <c r="L13" s="12"/>
      <c r="M13" s="12"/>
      <c r="N13" s="3"/>
      <c r="O13" s="3"/>
      <c r="P13" s="3"/>
      <c r="Q13" s="3"/>
      <c r="R13" s="3"/>
      <c r="S13" s="3"/>
      <c r="T13" s="21"/>
    </row>
    <row r="14" spans="1:20" x14ac:dyDescent="0.25">
      <c r="A14" s="5">
        <v>8</v>
      </c>
      <c r="B14" s="6"/>
      <c r="C14" s="6"/>
      <c r="D14" s="6"/>
      <c r="E14" s="6"/>
      <c r="F14" s="6"/>
      <c r="G14" s="6"/>
      <c r="H14" s="6"/>
      <c r="I14" s="6"/>
      <c r="J14" s="6"/>
      <c r="K14" s="5" t="s">
        <v>24</v>
      </c>
      <c r="L14" s="12"/>
      <c r="M14" s="12"/>
      <c r="N14" s="3"/>
      <c r="O14" s="3"/>
      <c r="P14" s="3"/>
      <c r="Q14" s="3"/>
      <c r="R14" s="3"/>
      <c r="S14" s="3"/>
      <c r="T14" s="21"/>
    </row>
    <row r="15" spans="1:20" x14ac:dyDescent="0.25">
      <c r="A15" s="5">
        <v>9</v>
      </c>
      <c r="B15" s="6"/>
      <c r="C15" s="6"/>
      <c r="D15" s="6"/>
      <c r="E15" s="6"/>
      <c r="F15" s="6"/>
      <c r="G15" s="6"/>
      <c r="H15" s="6"/>
      <c r="I15" s="6"/>
      <c r="J15" s="6"/>
      <c r="K15" s="5" t="s">
        <v>25</v>
      </c>
      <c r="L15" s="12"/>
      <c r="M15" s="12"/>
      <c r="N15" s="3"/>
      <c r="O15" s="3"/>
      <c r="P15" s="3"/>
      <c r="Q15" s="3"/>
      <c r="R15" s="3"/>
      <c r="S15" s="3"/>
      <c r="T15" s="21"/>
    </row>
    <row r="16" spans="1:20" x14ac:dyDescent="0.25">
      <c r="A16" s="5">
        <v>10</v>
      </c>
      <c r="B16" s="6"/>
      <c r="C16" s="6"/>
      <c r="D16" s="6"/>
      <c r="E16" s="6"/>
      <c r="F16" s="6"/>
      <c r="G16" s="6"/>
      <c r="H16" s="6"/>
      <c r="I16" s="6"/>
      <c r="J16" s="6"/>
      <c r="K16" s="5" t="s">
        <v>26</v>
      </c>
      <c r="L16" s="12"/>
      <c r="M16" s="12"/>
      <c r="N16" s="3"/>
      <c r="O16" s="3"/>
      <c r="P16" s="3"/>
      <c r="Q16" s="3"/>
      <c r="R16" s="3"/>
      <c r="S16" s="3"/>
      <c r="T16" s="21"/>
    </row>
    <row r="17" spans="1:20" x14ac:dyDescent="0.25">
      <c r="A17" s="5">
        <v>11</v>
      </c>
      <c r="B17" s="6"/>
      <c r="C17" s="6"/>
      <c r="D17" s="6"/>
      <c r="E17" s="6"/>
      <c r="F17" s="6"/>
      <c r="G17" s="6"/>
      <c r="H17" s="6"/>
      <c r="I17" s="6"/>
      <c r="J17" s="6"/>
      <c r="K17" s="5" t="s">
        <v>27</v>
      </c>
      <c r="L17" s="12"/>
      <c r="M17" s="12"/>
      <c r="N17" s="3"/>
      <c r="O17" s="3"/>
      <c r="P17" s="3"/>
      <c r="Q17" s="3"/>
      <c r="R17" s="3"/>
      <c r="S17" s="3"/>
      <c r="T17" s="21"/>
    </row>
    <row r="18" spans="1:20" x14ac:dyDescent="0.25">
      <c r="A18" s="5">
        <v>12</v>
      </c>
      <c r="B18" s="6"/>
      <c r="C18" s="6"/>
      <c r="D18" s="6"/>
      <c r="E18" s="6"/>
      <c r="F18" s="6"/>
      <c r="G18" s="6"/>
      <c r="H18" s="6"/>
      <c r="I18" s="6"/>
      <c r="J18" s="6"/>
      <c r="K18" s="5" t="s">
        <v>28</v>
      </c>
      <c r="L18" s="12"/>
      <c r="M18" s="12"/>
      <c r="N18" s="3"/>
      <c r="O18" s="3"/>
      <c r="P18" s="3"/>
      <c r="Q18" s="3"/>
      <c r="R18" s="3"/>
      <c r="S18" s="3"/>
      <c r="T18" s="21"/>
    </row>
    <row r="19" spans="1:20" x14ac:dyDescent="0.25">
      <c r="A19" s="5">
        <v>13</v>
      </c>
      <c r="B19" s="6"/>
      <c r="C19" s="6"/>
      <c r="D19" s="6"/>
      <c r="E19" s="6"/>
      <c r="F19" s="6"/>
      <c r="G19" s="6"/>
      <c r="H19" s="6"/>
      <c r="I19" s="6"/>
      <c r="J19" s="6"/>
      <c r="K19" s="5" t="s">
        <v>29</v>
      </c>
      <c r="L19" s="12"/>
      <c r="M19" s="12"/>
      <c r="N19" s="3"/>
      <c r="O19" s="3"/>
      <c r="P19" s="3"/>
      <c r="Q19" s="3"/>
      <c r="R19" s="3"/>
      <c r="S19" s="3"/>
      <c r="T19" s="21"/>
    </row>
    <row r="20" spans="1:20" x14ac:dyDescent="0.25">
      <c r="A20" s="5">
        <v>14</v>
      </c>
      <c r="B20" s="6"/>
      <c r="C20" s="6"/>
      <c r="D20" s="6"/>
      <c r="E20" s="6"/>
      <c r="F20" s="6"/>
      <c r="G20" s="6"/>
      <c r="H20" s="6"/>
      <c r="I20" s="6"/>
      <c r="J20" s="6"/>
      <c r="K20" s="5" t="s">
        <v>30</v>
      </c>
      <c r="L20" s="12"/>
      <c r="M20" s="12"/>
      <c r="N20" s="3"/>
      <c r="O20" s="3"/>
      <c r="P20" s="3"/>
      <c r="Q20" s="3"/>
      <c r="R20" s="3"/>
      <c r="S20" s="3"/>
      <c r="T20" s="21"/>
    </row>
    <row r="21" spans="1:20" x14ac:dyDescent="0.25">
      <c r="A21" s="5">
        <v>15</v>
      </c>
      <c r="B21" s="6"/>
      <c r="C21" s="6"/>
      <c r="D21" s="6"/>
      <c r="E21" s="6"/>
      <c r="F21" s="6"/>
      <c r="G21" s="6"/>
      <c r="H21" s="6"/>
      <c r="I21" s="6"/>
      <c r="J21" s="6"/>
      <c r="K21" s="5" t="s">
        <v>31</v>
      </c>
      <c r="L21" s="12"/>
      <c r="M21" s="12"/>
      <c r="N21" s="3"/>
      <c r="O21" s="3"/>
      <c r="P21" s="3"/>
      <c r="Q21" s="3"/>
      <c r="R21" s="3"/>
      <c r="S21" s="3"/>
      <c r="T21" s="21"/>
    </row>
    <row r="22" spans="1:20" x14ac:dyDescent="0.25">
      <c r="A22" s="5">
        <v>16</v>
      </c>
      <c r="B22" s="6"/>
      <c r="C22" s="6"/>
      <c r="D22" s="6"/>
      <c r="E22" s="6"/>
      <c r="F22" s="6"/>
      <c r="G22" s="6"/>
      <c r="H22" s="6"/>
      <c r="I22" s="6"/>
      <c r="J22" s="6"/>
      <c r="K22" s="5" t="s">
        <v>32</v>
      </c>
      <c r="L22" s="12"/>
      <c r="M22" s="12"/>
      <c r="N22" s="3"/>
      <c r="O22" s="3"/>
      <c r="P22" s="3"/>
      <c r="Q22" s="3"/>
      <c r="R22" s="3"/>
      <c r="S22" s="3"/>
      <c r="T22" s="21"/>
    </row>
    <row r="23" spans="1:20" x14ac:dyDescent="0.25">
      <c r="A23" s="5">
        <v>17</v>
      </c>
      <c r="B23" s="6"/>
      <c r="C23" s="6"/>
      <c r="D23" s="6"/>
      <c r="E23" s="6"/>
      <c r="F23" s="6"/>
      <c r="G23" s="6"/>
      <c r="H23" s="6"/>
      <c r="I23" s="6"/>
      <c r="J23" s="6"/>
      <c r="K23" s="5" t="s">
        <v>33</v>
      </c>
      <c r="L23" s="12"/>
      <c r="M23" s="12"/>
      <c r="N23" s="3"/>
      <c r="O23" s="3"/>
      <c r="P23" s="3"/>
      <c r="Q23" s="3"/>
      <c r="R23" s="3"/>
      <c r="S23" s="3"/>
      <c r="T23" s="21"/>
    </row>
    <row r="24" spans="1:20" x14ac:dyDescent="0.25">
      <c r="A24" s="5">
        <v>18</v>
      </c>
      <c r="B24" s="6"/>
      <c r="C24" s="6"/>
      <c r="D24" s="6"/>
      <c r="E24" s="6"/>
      <c r="F24" s="6"/>
      <c r="G24" s="6"/>
      <c r="H24" s="6"/>
      <c r="I24" s="6"/>
      <c r="J24" s="6"/>
      <c r="K24" s="5" t="s">
        <v>34</v>
      </c>
      <c r="L24" s="12"/>
      <c r="M24" s="12"/>
      <c r="N24" s="3"/>
      <c r="O24" s="3"/>
      <c r="P24" s="3"/>
      <c r="Q24" s="3"/>
      <c r="R24" s="3"/>
      <c r="S24" s="3"/>
      <c r="T24" s="21"/>
    </row>
    <row r="25" spans="1:20" x14ac:dyDescent="0.25">
      <c r="A25" s="5">
        <v>19</v>
      </c>
      <c r="B25" s="6"/>
      <c r="C25" s="6"/>
      <c r="D25" s="6"/>
      <c r="E25" s="6"/>
      <c r="F25" s="6"/>
      <c r="G25" s="6"/>
      <c r="H25" s="6"/>
      <c r="I25" s="6"/>
      <c r="J25" s="6"/>
      <c r="K25" s="5" t="s">
        <v>35</v>
      </c>
      <c r="L25" s="12"/>
      <c r="M25" s="12"/>
      <c r="N25" s="3"/>
      <c r="O25" s="3"/>
      <c r="P25" s="3"/>
      <c r="Q25" s="3"/>
      <c r="R25" s="3"/>
      <c r="S25" s="3"/>
      <c r="T25" s="21"/>
    </row>
    <row r="26" spans="1:20" x14ac:dyDescent="0.25">
      <c r="A26" s="5">
        <v>20</v>
      </c>
      <c r="B26" s="6"/>
      <c r="C26" s="6"/>
      <c r="D26" s="6"/>
      <c r="E26" s="6"/>
      <c r="F26" s="6"/>
      <c r="G26" s="6"/>
      <c r="H26" s="6"/>
      <c r="I26" s="6"/>
      <c r="J26" s="6"/>
      <c r="K26" s="5" t="s">
        <v>36</v>
      </c>
      <c r="L26" s="12"/>
      <c r="M26" s="12"/>
      <c r="N26" s="3"/>
      <c r="O26" s="3"/>
      <c r="P26" s="3"/>
      <c r="Q26" s="3"/>
      <c r="R26" s="3"/>
      <c r="S26" s="3"/>
      <c r="T26" s="21"/>
    </row>
    <row r="27" spans="1:20" x14ac:dyDescent="0.25">
      <c r="A27" s="5">
        <v>21</v>
      </c>
      <c r="B27" s="6"/>
      <c r="C27" s="6"/>
      <c r="D27" s="6"/>
      <c r="E27" s="6"/>
      <c r="F27" s="6"/>
      <c r="G27" s="6"/>
      <c r="H27" s="6"/>
      <c r="I27" s="6"/>
      <c r="J27" s="6"/>
      <c r="K27" s="5" t="s">
        <v>37</v>
      </c>
      <c r="L27" s="12"/>
      <c r="M27" s="12"/>
      <c r="N27" s="3"/>
      <c r="O27" s="3"/>
      <c r="P27" s="3"/>
      <c r="Q27" s="3"/>
      <c r="R27" s="3"/>
      <c r="S27" s="3"/>
      <c r="T27" s="21"/>
    </row>
    <row r="28" spans="1:20" x14ac:dyDescent="0.25">
      <c r="A28" s="5">
        <v>22</v>
      </c>
      <c r="B28" s="6"/>
      <c r="C28" s="6"/>
      <c r="D28" s="6"/>
      <c r="E28" s="6"/>
      <c r="F28" s="6"/>
      <c r="G28" s="6"/>
      <c r="H28" s="6"/>
      <c r="I28" s="6"/>
      <c r="J28" s="6"/>
      <c r="K28" s="5" t="s">
        <v>38</v>
      </c>
      <c r="L28" s="12"/>
      <c r="M28" s="12"/>
      <c r="N28" s="3"/>
      <c r="O28" s="3"/>
      <c r="P28" s="3"/>
      <c r="Q28" s="3"/>
      <c r="R28" s="3"/>
      <c r="S28" s="3"/>
      <c r="T28" s="21"/>
    </row>
    <row r="29" spans="1:20" x14ac:dyDescent="0.25">
      <c r="A29" s="5">
        <v>23</v>
      </c>
      <c r="B29" s="6"/>
      <c r="C29" s="6"/>
      <c r="D29" s="6"/>
      <c r="E29" s="6"/>
      <c r="F29" s="6"/>
      <c r="G29" s="6"/>
      <c r="H29" s="6"/>
      <c r="I29" s="6"/>
      <c r="J29" s="6"/>
      <c r="K29" s="5" t="s">
        <v>39</v>
      </c>
      <c r="L29" s="12"/>
      <c r="M29" s="12"/>
      <c r="N29" s="3"/>
      <c r="O29" s="3"/>
      <c r="P29" s="3"/>
      <c r="Q29" s="3"/>
      <c r="R29" s="3"/>
      <c r="S29" s="3"/>
      <c r="T29" s="21"/>
    </row>
    <row r="30" spans="1:20" x14ac:dyDescent="0.25">
      <c r="A30" s="5">
        <v>24</v>
      </c>
      <c r="B30" s="6"/>
      <c r="C30" s="6"/>
      <c r="D30" s="6"/>
      <c r="E30" s="6"/>
      <c r="F30" s="6"/>
      <c r="G30" s="6"/>
      <c r="H30" s="6"/>
      <c r="I30" s="6"/>
      <c r="J30" s="6"/>
      <c r="K30" s="5" t="s">
        <v>40</v>
      </c>
      <c r="L30" s="12"/>
      <c r="M30" s="12"/>
      <c r="N30" s="3"/>
      <c r="O30" s="3"/>
      <c r="P30" s="3"/>
      <c r="Q30" s="3"/>
      <c r="R30" s="3"/>
      <c r="S30" s="3"/>
      <c r="T30" s="21"/>
    </row>
    <row r="31" spans="1:20" x14ac:dyDescent="0.25">
      <c r="A31" s="5">
        <v>25</v>
      </c>
      <c r="B31" s="6"/>
      <c r="C31" s="6"/>
      <c r="D31" s="6"/>
      <c r="E31" s="6"/>
      <c r="F31" s="6"/>
      <c r="G31" s="6"/>
      <c r="H31" s="6"/>
      <c r="I31" s="6"/>
      <c r="J31" s="6"/>
      <c r="K31" s="5" t="s">
        <v>41</v>
      </c>
      <c r="L31" s="12"/>
      <c r="M31" s="12"/>
      <c r="N31" s="3"/>
      <c r="O31" s="3"/>
      <c r="P31" s="3"/>
      <c r="Q31" s="3"/>
      <c r="R31" s="3"/>
      <c r="S31" s="3"/>
      <c r="T31" s="21"/>
    </row>
    <row r="32" spans="1:20" x14ac:dyDescent="0.25">
      <c r="A32" s="5">
        <v>26</v>
      </c>
      <c r="B32" s="6"/>
      <c r="C32" s="6"/>
      <c r="D32" s="6"/>
      <c r="E32" s="6"/>
      <c r="F32" s="6"/>
      <c r="G32" s="6"/>
      <c r="H32" s="6"/>
      <c r="I32" s="6"/>
      <c r="J32" s="6"/>
      <c r="K32" s="5" t="s">
        <v>42</v>
      </c>
      <c r="L32" s="12"/>
      <c r="M32" s="12"/>
      <c r="N32" s="3"/>
      <c r="O32" s="3"/>
      <c r="P32" s="3"/>
      <c r="Q32" s="3"/>
      <c r="R32" s="3"/>
      <c r="S32" s="3"/>
      <c r="T32" s="21"/>
    </row>
    <row r="33" spans="1:20" x14ac:dyDescent="0.25">
      <c r="A33" s="5">
        <v>27</v>
      </c>
      <c r="B33" s="6"/>
      <c r="C33" s="6"/>
      <c r="D33" s="6"/>
      <c r="E33" s="6"/>
      <c r="F33" s="6"/>
      <c r="G33" s="6"/>
      <c r="H33" s="6"/>
      <c r="I33" s="6"/>
      <c r="J33" s="6"/>
      <c r="K33" s="5" t="s">
        <v>43</v>
      </c>
      <c r="L33" s="12"/>
      <c r="M33" s="12"/>
      <c r="N33" s="3"/>
      <c r="O33" s="3"/>
      <c r="P33" s="3"/>
      <c r="Q33" s="3"/>
      <c r="R33" s="3"/>
      <c r="S33" s="3"/>
      <c r="T33" s="21"/>
    </row>
    <row r="34" spans="1:20" x14ac:dyDescent="0.25">
      <c r="A34" s="5">
        <v>28</v>
      </c>
      <c r="B34" s="6"/>
      <c r="C34" s="6"/>
      <c r="D34" s="6"/>
      <c r="E34" s="6"/>
      <c r="F34" s="6"/>
      <c r="G34" s="6"/>
      <c r="H34" s="6"/>
      <c r="I34" s="6"/>
      <c r="J34" s="6"/>
      <c r="K34" s="5" t="s">
        <v>44</v>
      </c>
      <c r="L34" s="12"/>
      <c r="M34" s="12"/>
      <c r="N34" s="3"/>
      <c r="O34" s="3"/>
      <c r="P34" s="3"/>
      <c r="Q34" s="3"/>
      <c r="R34" s="3"/>
      <c r="S34" s="3"/>
      <c r="T34" s="21"/>
    </row>
    <row r="35" spans="1:20" x14ac:dyDescent="0.25">
      <c r="A35" s="5">
        <v>29</v>
      </c>
      <c r="B35" s="6"/>
      <c r="C35" s="6"/>
      <c r="D35" s="6"/>
      <c r="E35" s="6"/>
      <c r="F35" s="6"/>
      <c r="G35" s="6"/>
      <c r="H35" s="6"/>
      <c r="I35" s="6"/>
      <c r="J35" s="6"/>
      <c r="K35" s="5" t="s">
        <v>45</v>
      </c>
      <c r="L35" s="12"/>
      <c r="M35" s="12"/>
      <c r="N35" s="3"/>
      <c r="O35" s="3"/>
      <c r="P35" s="3"/>
      <c r="Q35" s="3"/>
      <c r="R35" s="3"/>
      <c r="S35" s="3"/>
      <c r="T35" s="21"/>
    </row>
    <row r="36" spans="1:20" x14ac:dyDescent="0.25">
      <c r="A36" s="5">
        <v>30</v>
      </c>
      <c r="B36" s="6"/>
      <c r="C36" s="6"/>
      <c r="D36" s="6"/>
      <c r="E36" s="6"/>
      <c r="F36" s="6"/>
      <c r="G36" s="6"/>
      <c r="H36" s="6"/>
      <c r="I36" s="6"/>
      <c r="J36" s="6"/>
      <c r="K36" s="5" t="s">
        <v>46</v>
      </c>
      <c r="L36" s="12"/>
      <c r="M36" s="12"/>
      <c r="N36" s="3"/>
      <c r="O36" s="3"/>
      <c r="P36" s="3"/>
      <c r="Q36" s="3"/>
      <c r="R36" s="3"/>
      <c r="S36" s="3"/>
      <c r="T36" s="21"/>
    </row>
    <row r="37" spans="1:20" x14ac:dyDescent="0.25">
      <c r="A37" s="5">
        <v>31</v>
      </c>
      <c r="B37" s="6"/>
      <c r="C37" s="6"/>
      <c r="D37" s="6"/>
      <c r="E37" s="6"/>
      <c r="F37" s="6"/>
      <c r="G37" s="6"/>
      <c r="H37" s="6"/>
      <c r="I37" s="6"/>
      <c r="J37" s="6"/>
      <c r="K37" s="5" t="s">
        <v>47</v>
      </c>
      <c r="L37" s="12"/>
      <c r="M37" s="12"/>
      <c r="N37" s="3"/>
      <c r="O37" s="3"/>
      <c r="P37" s="3"/>
      <c r="Q37" s="3"/>
      <c r="R37" s="3"/>
      <c r="S37" s="3"/>
      <c r="T37" s="21"/>
    </row>
    <row r="38" spans="1:20" x14ac:dyDescent="0.25">
      <c r="A38" s="5">
        <v>32</v>
      </c>
      <c r="B38" s="6"/>
      <c r="C38" s="6"/>
      <c r="D38" s="6"/>
      <c r="E38" s="6"/>
      <c r="F38" s="6"/>
      <c r="G38" s="6"/>
      <c r="H38" s="6"/>
      <c r="I38" s="6"/>
      <c r="J38" s="6"/>
      <c r="K38" s="5" t="s">
        <v>48</v>
      </c>
      <c r="L38" s="12"/>
      <c r="M38" s="12"/>
      <c r="N38" s="3"/>
      <c r="O38" s="3"/>
      <c r="P38" s="3"/>
      <c r="Q38" s="3"/>
      <c r="R38" s="3"/>
      <c r="S38" s="3"/>
      <c r="T38" s="21"/>
    </row>
    <row r="39" spans="1:20" x14ac:dyDescent="0.25">
      <c r="A39" s="5">
        <v>33</v>
      </c>
      <c r="B39" s="6"/>
      <c r="C39" s="6"/>
      <c r="D39" s="6"/>
      <c r="E39" s="6"/>
      <c r="F39" s="6"/>
      <c r="G39" s="6"/>
      <c r="H39" s="6"/>
      <c r="I39" s="6"/>
      <c r="J39" s="6"/>
      <c r="K39" s="5" t="s">
        <v>49</v>
      </c>
      <c r="L39" s="12"/>
      <c r="M39" s="12"/>
      <c r="N39" s="3"/>
      <c r="O39" s="3"/>
      <c r="P39" s="3"/>
      <c r="Q39" s="3"/>
      <c r="R39" s="3"/>
      <c r="S39" s="3"/>
      <c r="T39" s="21"/>
    </row>
    <row r="40" spans="1:20" x14ac:dyDescent="0.25">
      <c r="A40" s="5">
        <v>34</v>
      </c>
      <c r="B40" s="6"/>
      <c r="C40" s="6"/>
      <c r="D40" s="6"/>
      <c r="E40" s="6"/>
      <c r="F40" s="6"/>
      <c r="G40" s="6"/>
      <c r="H40" s="6"/>
      <c r="I40" s="6"/>
      <c r="J40" s="6"/>
      <c r="K40" s="5" t="s">
        <v>50</v>
      </c>
      <c r="L40" s="12"/>
      <c r="M40" s="12"/>
      <c r="N40" s="3"/>
      <c r="O40" s="3"/>
      <c r="P40" s="3"/>
      <c r="Q40" s="3"/>
      <c r="R40" s="3"/>
      <c r="S40" s="3"/>
      <c r="T40" s="21"/>
    </row>
    <row r="41" spans="1:20" x14ac:dyDescent="0.25">
      <c r="A41" s="5">
        <v>35</v>
      </c>
      <c r="B41" s="6"/>
      <c r="C41" s="6"/>
      <c r="D41" s="6"/>
      <c r="E41" s="6"/>
      <c r="F41" s="6"/>
      <c r="G41" s="6"/>
      <c r="H41" s="6"/>
      <c r="I41" s="6"/>
      <c r="J41" s="6"/>
      <c r="K41" s="5" t="s">
        <v>51</v>
      </c>
      <c r="L41" s="12"/>
      <c r="M41" s="12"/>
      <c r="N41" s="3"/>
      <c r="O41" s="3"/>
      <c r="P41" s="3"/>
      <c r="Q41" s="3"/>
      <c r="R41" s="3"/>
      <c r="S41" s="3"/>
      <c r="T41" s="21"/>
    </row>
    <row r="42" spans="1:20" x14ac:dyDescent="0.25">
      <c r="A42" s="5">
        <v>36</v>
      </c>
      <c r="B42" s="6"/>
      <c r="C42" s="6"/>
      <c r="D42" s="6"/>
      <c r="E42" s="6"/>
      <c r="F42" s="6"/>
      <c r="G42" s="6"/>
      <c r="H42" s="6"/>
      <c r="I42" s="6"/>
      <c r="J42" s="6"/>
      <c r="K42" s="5" t="s">
        <v>52</v>
      </c>
      <c r="L42" s="12"/>
      <c r="M42" s="12"/>
      <c r="N42" s="3"/>
      <c r="O42" s="3"/>
      <c r="P42" s="3"/>
      <c r="Q42" s="3"/>
      <c r="R42" s="3"/>
      <c r="S42" s="3"/>
      <c r="T42" s="21"/>
    </row>
    <row r="43" spans="1:20" x14ac:dyDescent="0.25">
      <c r="A43" s="5">
        <v>37</v>
      </c>
      <c r="B43" s="6"/>
      <c r="C43" s="6"/>
      <c r="D43" s="6"/>
      <c r="E43" s="6"/>
      <c r="F43" s="6"/>
      <c r="G43" s="6"/>
      <c r="H43" s="6"/>
      <c r="I43" s="6"/>
      <c r="J43" s="6"/>
      <c r="K43" s="5" t="s">
        <v>53</v>
      </c>
      <c r="L43" s="12"/>
      <c r="M43" s="12"/>
      <c r="N43" s="3"/>
      <c r="O43" s="3"/>
      <c r="P43" s="3"/>
      <c r="Q43" s="3"/>
      <c r="R43" s="3"/>
      <c r="S43" s="3"/>
      <c r="T43" s="21"/>
    </row>
    <row r="44" spans="1:20" x14ac:dyDescent="0.25">
      <c r="A44" s="5">
        <v>38</v>
      </c>
      <c r="B44" s="6"/>
      <c r="C44" s="6"/>
      <c r="D44" s="6"/>
      <c r="E44" s="6"/>
      <c r="F44" s="6"/>
      <c r="G44" s="6"/>
      <c r="H44" s="6"/>
      <c r="I44" s="6"/>
      <c r="J44" s="6"/>
      <c r="K44" s="5" t="s">
        <v>54</v>
      </c>
      <c r="L44" s="12"/>
      <c r="M44" s="12"/>
      <c r="N44" s="3"/>
      <c r="O44" s="3"/>
      <c r="P44" s="3"/>
      <c r="Q44" s="3"/>
      <c r="R44" s="3"/>
      <c r="S44" s="3"/>
      <c r="T44" s="21"/>
    </row>
    <row r="45" spans="1:20" x14ac:dyDescent="0.25">
      <c r="A45" s="5">
        <v>39</v>
      </c>
      <c r="B45" s="6"/>
      <c r="C45" s="6"/>
      <c r="D45" s="6"/>
      <c r="E45" s="6"/>
      <c r="F45" s="6"/>
      <c r="G45" s="6"/>
      <c r="H45" s="6"/>
      <c r="I45" s="6"/>
      <c r="J45" s="6"/>
      <c r="K45" s="5" t="s">
        <v>55</v>
      </c>
      <c r="L45" s="12"/>
      <c r="M45" s="12"/>
      <c r="N45" s="3"/>
      <c r="O45" s="3"/>
      <c r="P45" s="3"/>
      <c r="Q45" s="3"/>
      <c r="R45" s="3"/>
      <c r="S45" s="3"/>
      <c r="T45" s="21"/>
    </row>
    <row r="46" spans="1:20" x14ac:dyDescent="0.25">
      <c r="A46" s="5">
        <v>40</v>
      </c>
      <c r="B46" s="6"/>
      <c r="C46" s="6"/>
      <c r="D46" s="6"/>
      <c r="E46" s="6"/>
      <c r="F46" s="6"/>
      <c r="G46" s="6"/>
      <c r="H46" s="6"/>
      <c r="I46" s="6"/>
      <c r="J46" s="6"/>
      <c r="K46" s="5" t="s">
        <v>56</v>
      </c>
      <c r="L46" s="12"/>
      <c r="M46" s="12"/>
      <c r="N46" s="3"/>
      <c r="O46" s="3"/>
      <c r="P46" s="3"/>
      <c r="Q46" s="3"/>
      <c r="R46" s="3"/>
      <c r="S46" s="3"/>
      <c r="T46" s="21"/>
    </row>
    <row r="47" spans="1:20" x14ac:dyDescent="0.25">
      <c r="A47" s="5">
        <v>41</v>
      </c>
      <c r="B47" s="6"/>
      <c r="C47" s="6"/>
      <c r="D47" s="6"/>
      <c r="E47" s="6"/>
      <c r="F47" s="6"/>
      <c r="G47" s="6"/>
      <c r="H47" s="6"/>
      <c r="I47" s="6"/>
      <c r="J47" s="6"/>
      <c r="K47" s="5" t="s">
        <v>57</v>
      </c>
      <c r="L47" s="12"/>
      <c r="M47" s="12"/>
      <c r="N47" s="3"/>
      <c r="O47" s="3"/>
      <c r="P47" s="3"/>
      <c r="Q47" s="3"/>
      <c r="R47" s="3"/>
      <c r="S47" s="3"/>
      <c r="T47" s="21"/>
    </row>
    <row r="48" spans="1:20" x14ac:dyDescent="0.25">
      <c r="A48" s="5">
        <v>42</v>
      </c>
      <c r="B48" s="6"/>
      <c r="C48" s="6"/>
      <c r="D48" s="6"/>
      <c r="E48" s="6"/>
      <c r="F48" s="6"/>
      <c r="G48" s="6"/>
      <c r="H48" s="6"/>
      <c r="I48" s="6"/>
      <c r="J48" s="6"/>
      <c r="K48" s="5" t="s">
        <v>58</v>
      </c>
      <c r="L48" s="12"/>
      <c r="M48" s="12"/>
      <c r="N48" s="3"/>
      <c r="O48" s="3"/>
      <c r="P48" s="3"/>
      <c r="Q48" s="3"/>
      <c r="R48" s="3"/>
      <c r="S48" s="3"/>
      <c r="T48" s="21"/>
    </row>
    <row r="49" spans="1:20" x14ac:dyDescent="0.25">
      <c r="A49" s="5">
        <v>43</v>
      </c>
      <c r="B49" s="6"/>
      <c r="C49" s="6"/>
      <c r="D49" s="6"/>
      <c r="E49" s="6"/>
      <c r="F49" s="6"/>
      <c r="G49" s="6"/>
      <c r="H49" s="6"/>
      <c r="I49" s="6"/>
      <c r="J49" s="6"/>
      <c r="K49" s="5" t="s">
        <v>59</v>
      </c>
      <c r="L49" s="12"/>
      <c r="M49" s="12"/>
      <c r="N49" s="3"/>
      <c r="O49" s="3"/>
      <c r="P49" s="3"/>
      <c r="Q49" s="3"/>
      <c r="R49" s="3"/>
      <c r="S49" s="3"/>
      <c r="T49" s="21"/>
    </row>
    <row r="50" spans="1:20" x14ac:dyDescent="0.25">
      <c r="A50" s="5">
        <v>44</v>
      </c>
      <c r="B50" s="6"/>
      <c r="C50" s="6"/>
      <c r="D50" s="6"/>
      <c r="E50" s="6"/>
      <c r="F50" s="6"/>
      <c r="G50" s="6"/>
      <c r="H50" s="6"/>
      <c r="I50" s="6"/>
      <c r="J50" s="6"/>
      <c r="K50" s="5" t="s">
        <v>60</v>
      </c>
      <c r="L50" s="12"/>
      <c r="M50" s="12"/>
      <c r="N50" s="3"/>
      <c r="O50" s="3"/>
      <c r="P50" s="3"/>
      <c r="Q50" s="3"/>
      <c r="R50" s="3"/>
      <c r="S50" s="3"/>
      <c r="T50" s="21"/>
    </row>
    <row r="51" spans="1:20" x14ac:dyDescent="0.25">
      <c r="A51" s="5">
        <v>45</v>
      </c>
      <c r="B51" s="6"/>
      <c r="C51" s="6"/>
      <c r="D51" s="6"/>
      <c r="E51" s="6"/>
      <c r="F51" s="6"/>
      <c r="G51" s="6"/>
      <c r="H51" s="6"/>
      <c r="I51" s="6"/>
      <c r="J51" s="6"/>
      <c r="K51" s="5" t="s">
        <v>61</v>
      </c>
      <c r="L51" s="12"/>
      <c r="M51" s="12"/>
      <c r="N51" s="3"/>
      <c r="O51" s="3"/>
      <c r="P51" s="3"/>
      <c r="Q51" s="3"/>
      <c r="R51" s="3"/>
      <c r="S51" s="3"/>
      <c r="T51" s="21"/>
    </row>
    <row r="52" spans="1:20" x14ac:dyDescent="0.25">
      <c r="A52" s="5">
        <v>46</v>
      </c>
      <c r="B52" s="6"/>
      <c r="C52" s="6"/>
      <c r="D52" s="6"/>
      <c r="E52" s="6"/>
      <c r="F52" s="6"/>
      <c r="G52" s="6"/>
      <c r="H52" s="6"/>
      <c r="I52" s="6"/>
      <c r="J52" s="6"/>
      <c r="K52" s="5" t="s">
        <v>62</v>
      </c>
      <c r="L52" s="12"/>
      <c r="M52" s="12"/>
      <c r="N52" s="3"/>
      <c r="O52" s="3"/>
      <c r="P52" s="3"/>
      <c r="Q52" s="3"/>
      <c r="R52" s="3"/>
      <c r="S52" s="3"/>
      <c r="T52" s="21"/>
    </row>
    <row r="53" spans="1:20" x14ac:dyDescent="0.25">
      <c r="A53" s="5">
        <v>47</v>
      </c>
      <c r="B53" s="6"/>
      <c r="C53" s="6"/>
      <c r="D53" s="6"/>
      <c r="E53" s="6"/>
      <c r="F53" s="6"/>
      <c r="G53" s="6"/>
      <c r="H53" s="6"/>
      <c r="I53" s="6"/>
      <c r="J53" s="6"/>
      <c r="K53" s="5" t="s">
        <v>63</v>
      </c>
      <c r="L53" s="12"/>
      <c r="M53" s="12"/>
      <c r="N53" s="3"/>
      <c r="O53" s="3"/>
      <c r="P53" s="3"/>
      <c r="Q53" s="3"/>
      <c r="R53" s="3"/>
      <c r="S53" s="3"/>
      <c r="T53" s="21"/>
    </row>
    <row r="54" spans="1:20" x14ac:dyDescent="0.25">
      <c r="A54" s="5">
        <v>48</v>
      </c>
      <c r="B54" s="6"/>
      <c r="C54" s="6"/>
      <c r="D54" s="6"/>
      <c r="E54" s="6"/>
      <c r="F54" s="6"/>
      <c r="G54" s="6"/>
      <c r="H54" s="6"/>
      <c r="I54" s="6"/>
      <c r="J54" s="6"/>
      <c r="K54" s="5" t="s">
        <v>64</v>
      </c>
      <c r="L54" s="12"/>
      <c r="M54" s="12"/>
      <c r="N54" s="3"/>
      <c r="O54" s="3"/>
      <c r="P54" s="3"/>
      <c r="Q54" s="3"/>
      <c r="R54" s="3"/>
      <c r="S54" s="3"/>
      <c r="T54" s="21"/>
    </row>
    <row r="55" spans="1:20" x14ac:dyDescent="0.25">
      <c r="A55" s="5">
        <v>49</v>
      </c>
      <c r="B55" s="6"/>
      <c r="C55" s="6"/>
      <c r="D55" s="6"/>
      <c r="E55" s="6"/>
      <c r="F55" s="6"/>
      <c r="G55" s="6"/>
      <c r="H55" s="6"/>
      <c r="I55" s="6"/>
      <c r="J55" s="6"/>
      <c r="K55" s="5" t="s">
        <v>65</v>
      </c>
      <c r="L55" s="12"/>
      <c r="M55" s="12"/>
      <c r="N55" s="3"/>
      <c r="O55" s="3"/>
      <c r="P55" s="3"/>
      <c r="Q55" s="3"/>
      <c r="R55" s="3"/>
      <c r="S55" s="3"/>
      <c r="T55" s="21"/>
    </row>
    <row r="56" spans="1:20" x14ac:dyDescent="0.25">
      <c r="A56" s="5">
        <v>50</v>
      </c>
      <c r="B56" s="6"/>
      <c r="C56" s="6"/>
      <c r="D56" s="6"/>
      <c r="E56" s="6"/>
      <c r="F56" s="6"/>
      <c r="G56" s="6"/>
      <c r="H56" s="6"/>
      <c r="I56" s="6"/>
      <c r="J56" s="6"/>
      <c r="K56" s="5" t="s">
        <v>66</v>
      </c>
      <c r="L56" s="12"/>
      <c r="M56" s="12"/>
      <c r="N56" s="3"/>
      <c r="O56" s="3"/>
      <c r="P56" s="3"/>
      <c r="Q56" s="3"/>
      <c r="R56" s="3"/>
      <c r="S56" s="3"/>
      <c r="T56" s="21"/>
    </row>
    <row r="57" spans="1:20" x14ac:dyDescent="0.25">
      <c r="A57" s="5">
        <v>51</v>
      </c>
      <c r="B57" s="6"/>
      <c r="C57" s="6"/>
      <c r="D57" s="6"/>
      <c r="E57" s="6"/>
      <c r="F57" s="6"/>
      <c r="G57" s="6"/>
      <c r="H57" s="6"/>
      <c r="I57" s="6"/>
      <c r="J57" s="6"/>
      <c r="K57" s="5" t="s">
        <v>67</v>
      </c>
      <c r="L57" s="12"/>
      <c r="M57" s="12"/>
      <c r="N57" s="3"/>
      <c r="O57" s="3"/>
      <c r="P57" s="3"/>
      <c r="Q57" s="3"/>
      <c r="R57" s="3"/>
      <c r="S57" s="3"/>
      <c r="T57" s="21"/>
    </row>
    <row r="58" spans="1:20" x14ac:dyDescent="0.25">
      <c r="A58" s="5">
        <v>52</v>
      </c>
      <c r="B58" s="6"/>
      <c r="C58" s="6"/>
      <c r="D58" s="6"/>
      <c r="E58" s="6"/>
      <c r="F58" s="6"/>
      <c r="G58" s="6"/>
      <c r="H58" s="6"/>
      <c r="I58" s="6"/>
      <c r="J58" s="6"/>
      <c r="K58" s="5" t="s">
        <v>68</v>
      </c>
      <c r="L58" s="12"/>
      <c r="M58" s="12"/>
      <c r="N58" s="3"/>
      <c r="O58" s="3"/>
      <c r="P58" s="3"/>
      <c r="Q58" s="3"/>
      <c r="R58" s="3"/>
      <c r="S58" s="3"/>
      <c r="T58" s="21"/>
    </row>
    <row r="59" spans="1:20" x14ac:dyDescent="0.25">
      <c r="A59" s="5">
        <v>53</v>
      </c>
      <c r="B59" s="6"/>
      <c r="C59" s="6"/>
      <c r="D59" s="6"/>
      <c r="E59" s="6"/>
      <c r="F59" s="6"/>
      <c r="G59" s="6"/>
      <c r="H59" s="6"/>
      <c r="I59" s="6"/>
      <c r="J59" s="6"/>
      <c r="K59" s="5" t="s">
        <v>69</v>
      </c>
      <c r="L59" s="12"/>
      <c r="M59" s="12"/>
      <c r="N59" s="3"/>
      <c r="O59" s="3"/>
      <c r="P59" s="3"/>
      <c r="Q59" s="3"/>
      <c r="R59" s="3"/>
      <c r="S59" s="3"/>
      <c r="T59" s="21"/>
    </row>
    <row r="60" spans="1:20" x14ac:dyDescent="0.25">
      <c r="A60" s="5">
        <v>54</v>
      </c>
      <c r="B60" s="6"/>
      <c r="C60" s="6"/>
      <c r="D60" s="6"/>
      <c r="E60" s="6"/>
      <c r="F60" s="6"/>
      <c r="G60" s="6"/>
      <c r="H60" s="6"/>
      <c r="I60" s="6"/>
      <c r="J60" s="6"/>
      <c r="K60" s="5" t="s">
        <v>70</v>
      </c>
      <c r="L60" s="12"/>
      <c r="M60" s="12"/>
      <c r="N60" s="3"/>
      <c r="O60" s="3"/>
      <c r="P60" s="3"/>
      <c r="Q60" s="3"/>
      <c r="R60" s="3"/>
      <c r="S60" s="3"/>
      <c r="T60" s="21"/>
    </row>
    <row r="61" spans="1:20" x14ac:dyDescent="0.25">
      <c r="A61" s="5">
        <v>55</v>
      </c>
      <c r="B61" s="6"/>
      <c r="C61" s="6"/>
      <c r="D61" s="6"/>
      <c r="E61" s="6"/>
      <c r="F61" s="6"/>
      <c r="G61" s="6"/>
      <c r="H61" s="6"/>
      <c r="I61" s="6"/>
      <c r="J61" s="6"/>
      <c r="K61" s="5" t="s">
        <v>71</v>
      </c>
      <c r="L61" s="12"/>
      <c r="M61" s="12"/>
      <c r="N61" s="3"/>
      <c r="O61" s="3"/>
      <c r="P61" s="3"/>
      <c r="Q61" s="3"/>
      <c r="R61" s="3"/>
      <c r="S61" s="3"/>
      <c r="T61" s="21"/>
    </row>
    <row r="62" spans="1:20" x14ac:dyDescent="0.25">
      <c r="A62" s="5">
        <v>56</v>
      </c>
      <c r="B62" s="6"/>
      <c r="C62" s="6"/>
      <c r="D62" s="6"/>
      <c r="E62" s="6"/>
      <c r="F62" s="6"/>
      <c r="G62" s="6"/>
      <c r="H62" s="6"/>
      <c r="I62" s="6"/>
      <c r="J62" s="6"/>
      <c r="K62" s="5" t="s">
        <v>72</v>
      </c>
      <c r="L62" s="12"/>
      <c r="M62" s="12"/>
      <c r="N62" s="3"/>
      <c r="O62" s="3"/>
      <c r="P62" s="3"/>
      <c r="Q62" s="3"/>
      <c r="R62" s="3"/>
      <c r="S62" s="3"/>
      <c r="T62" s="21"/>
    </row>
    <row r="63" spans="1:20" x14ac:dyDescent="0.25">
      <c r="A63" s="5">
        <v>57</v>
      </c>
      <c r="B63" s="6"/>
      <c r="C63" s="6"/>
      <c r="D63" s="6"/>
      <c r="E63" s="6"/>
      <c r="F63" s="6"/>
      <c r="G63" s="6"/>
      <c r="H63" s="6"/>
      <c r="I63" s="6"/>
      <c r="J63" s="6"/>
      <c r="K63" s="5" t="s">
        <v>73</v>
      </c>
      <c r="L63" s="12"/>
      <c r="M63" s="12"/>
      <c r="N63" s="3"/>
      <c r="O63" s="3"/>
      <c r="P63" s="3"/>
      <c r="Q63" s="3"/>
      <c r="R63" s="3"/>
      <c r="S63" s="3"/>
      <c r="T63" s="21"/>
    </row>
    <row r="64" spans="1:20" x14ac:dyDescent="0.25">
      <c r="A64" s="5">
        <v>58</v>
      </c>
      <c r="B64" s="6"/>
      <c r="C64" s="6"/>
      <c r="D64" s="6"/>
      <c r="E64" s="6"/>
      <c r="F64" s="6"/>
      <c r="G64" s="6"/>
      <c r="H64" s="6"/>
      <c r="I64" s="6"/>
      <c r="J64" s="6"/>
      <c r="K64" s="5" t="s">
        <v>74</v>
      </c>
      <c r="L64" s="12"/>
      <c r="M64" s="12"/>
      <c r="N64" s="3"/>
      <c r="O64" s="3"/>
      <c r="P64" s="3"/>
      <c r="Q64" s="3"/>
      <c r="R64" s="3"/>
      <c r="S64" s="3"/>
      <c r="T64" s="21"/>
    </row>
    <row r="65" spans="1:20" x14ac:dyDescent="0.25">
      <c r="A65" s="5">
        <v>59</v>
      </c>
      <c r="B65" s="6"/>
      <c r="C65" s="6"/>
      <c r="D65" s="6"/>
      <c r="E65" s="6"/>
      <c r="F65" s="6"/>
      <c r="G65" s="6"/>
      <c r="H65" s="6"/>
      <c r="I65" s="6"/>
      <c r="J65" s="6"/>
      <c r="K65" s="5" t="s">
        <v>54</v>
      </c>
      <c r="L65" s="12"/>
      <c r="M65" s="12"/>
      <c r="N65" s="3"/>
      <c r="O65" s="3"/>
      <c r="P65" s="3"/>
      <c r="Q65" s="3"/>
      <c r="R65" s="3"/>
      <c r="S65" s="3"/>
      <c r="T65" s="21"/>
    </row>
    <row r="66" spans="1:20" x14ac:dyDescent="0.25">
      <c r="A66" s="5">
        <v>60</v>
      </c>
      <c r="B66" s="6"/>
      <c r="C66" s="6"/>
      <c r="D66" s="6"/>
      <c r="E66" s="6"/>
      <c r="F66" s="6"/>
      <c r="G66" s="6"/>
      <c r="H66" s="6"/>
      <c r="I66" s="6"/>
      <c r="J66" s="6"/>
      <c r="K66" s="5" t="s">
        <v>75</v>
      </c>
      <c r="L66" s="12"/>
      <c r="M66" s="12"/>
      <c r="N66" s="3"/>
      <c r="O66" s="3"/>
      <c r="P66" s="3"/>
      <c r="Q66" s="3"/>
      <c r="R66" s="3"/>
      <c r="S66" s="3"/>
      <c r="T66" s="21"/>
    </row>
    <row r="67" spans="1:20" x14ac:dyDescent="0.25">
      <c r="A67" s="5">
        <v>61</v>
      </c>
      <c r="B67" s="6"/>
      <c r="C67" s="6"/>
      <c r="D67" s="6"/>
      <c r="E67" s="6"/>
      <c r="F67" s="6"/>
      <c r="G67" s="6"/>
      <c r="H67" s="6"/>
      <c r="I67" s="6"/>
      <c r="J67" s="6"/>
      <c r="K67" s="5" t="s">
        <v>76</v>
      </c>
      <c r="L67" s="12"/>
      <c r="M67" s="12"/>
      <c r="N67" s="3"/>
      <c r="O67" s="3"/>
      <c r="P67" s="3"/>
      <c r="Q67" s="3"/>
      <c r="R67" s="3"/>
      <c r="S67" s="3"/>
      <c r="T67" s="21"/>
    </row>
    <row r="68" spans="1:20" ht="15" customHeight="1" x14ac:dyDescent="0.25">
      <c r="A68" s="5">
        <v>62</v>
      </c>
      <c r="B68" s="6"/>
      <c r="C68" s="6"/>
      <c r="D68" s="6"/>
      <c r="E68" s="6"/>
      <c r="F68" s="6"/>
      <c r="G68" s="6"/>
      <c r="H68" s="6"/>
      <c r="I68" s="6"/>
      <c r="J68" s="6"/>
      <c r="K68" s="5" t="s">
        <v>77</v>
      </c>
      <c r="L68" s="12"/>
      <c r="M68" s="12"/>
      <c r="N68" s="3"/>
      <c r="O68" s="3"/>
      <c r="P68" s="3"/>
      <c r="Q68" s="3"/>
      <c r="R68" s="3"/>
      <c r="S68" s="3"/>
      <c r="T68" s="21"/>
    </row>
    <row r="69" spans="1:20" ht="15" customHeight="1" x14ac:dyDescent="0.25">
      <c r="A69" s="5">
        <v>63</v>
      </c>
      <c r="B69" s="6"/>
      <c r="C69" s="6"/>
      <c r="D69" s="6"/>
      <c r="E69" s="6"/>
      <c r="F69" s="6"/>
      <c r="G69" s="6"/>
      <c r="H69" s="6"/>
      <c r="I69" s="6"/>
      <c r="J69" s="6"/>
      <c r="K69" s="5" t="s">
        <v>78</v>
      </c>
      <c r="L69" s="12"/>
      <c r="M69" s="12"/>
      <c r="N69" s="3"/>
      <c r="O69" s="3"/>
      <c r="P69" s="3"/>
      <c r="Q69" s="3"/>
      <c r="R69" s="3"/>
      <c r="S69" s="3"/>
      <c r="T69" s="21"/>
    </row>
    <row r="70" spans="1:20" ht="15" customHeight="1" x14ac:dyDescent="0.25">
      <c r="A70" s="5">
        <v>64</v>
      </c>
      <c r="B70" s="6"/>
      <c r="C70" s="6"/>
      <c r="D70" s="6"/>
      <c r="E70" s="6"/>
      <c r="F70" s="6"/>
      <c r="G70" s="6"/>
      <c r="H70" s="6"/>
      <c r="I70" s="6"/>
      <c r="J70" s="6"/>
      <c r="K70" s="5" t="s">
        <v>79</v>
      </c>
      <c r="L70" s="12"/>
      <c r="M70" s="12"/>
      <c r="N70" s="3"/>
      <c r="O70" s="3"/>
      <c r="P70" s="3"/>
      <c r="Q70" s="3"/>
      <c r="R70" s="3"/>
      <c r="S70" s="3"/>
      <c r="T70" s="21"/>
    </row>
    <row r="71" spans="1:20" ht="15" customHeight="1" x14ac:dyDescent="0.25">
      <c r="A71" s="5">
        <v>65</v>
      </c>
      <c r="B71" s="6"/>
      <c r="C71" s="6"/>
      <c r="D71" s="6"/>
      <c r="E71" s="6"/>
      <c r="F71" s="6"/>
      <c r="G71" s="6"/>
      <c r="H71" s="6"/>
      <c r="I71" s="6"/>
      <c r="J71" s="6"/>
      <c r="K71" s="5" t="s">
        <v>80</v>
      </c>
      <c r="L71" s="12"/>
      <c r="M71" s="12"/>
      <c r="N71" s="3"/>
      <c r="O71" s="3"/>
      <c r="P71" s="3"/>
      <c r="Q71" s="3"/>
      <c r="R71" s="3"/>
      <c r="S71" s="3"/>
      <c r="T71" s="21"/>
    </row>
    <row r="72" spans="1:20" ht="15" customHeight="1" x14ac:dyDescent="0.25">
      <c r="A72" s="5">
        <v>66</v>
      </c>
      <c r="B72" s="6"/>
      <c r="C72" s="6"/>
      <c r="D72" s="6"/>
      <c r="E72" s="6"/>
      <c r="F72" s="6"/>
      <c r="G72" s="6"/>
      <c r="H72" s="6"/>
      <c r="I72" s="6"/>
      <c r="J72" s="6"/>
      <c r="K72" s="5" t="s">
        <v>81</v>
      </c>
      <c r="L72" s="12"/>
      <c r="M72" s="12"/>
      <c r="N72" s="3"/>
      <c r="O72" s="3"/>
      <c r="P72" s="3"/>
      <c r="Q72" s="3"/>
      <c r="R72" s="3"/>
      <c r="S72" s="3"/>
      <c r="T72" s="21"/>
    </row>
    <row r="73" spans="1:20" x14ac:dyDescent="0.25">
      <c r="A73" s="5">
        <v>67</v>
      </c>
      <c r="B73" s="6"/>
      <c r="C73" s="6"/>
      <c r="D73" s="6"/>
      <c r="E73" s="6"/>
      <c r="F73" s="6"/>
      <c r="G73" s="6"/>
      <c r="H73" s="6"/>
      <c r="I73" s="6"/>
      <c r="J73" s="6"/>
      <c r="K73" s="5" t="s">
        <v>119</v>
      </c>
      <c r="L73" s="12"/>
      <c r="M73" s="12"/>
      <c r="N73" s="3"/>
      <c r="O73" s="3"/>
      <c r="P73" s="3"/>
      <c r="Q73" s="3"/>
      <c r="R73" s="3"/>
      <c r="S73" s="3"/>
      <c r="T73" s="21"/>
    </row>
    <row r="74" spans="1:20" x14ac:dyDescent="0.25">
      <c r="A74" s="5">
        <v>68</v>
      </c>
      <c r="B74" s="6"/>
      <c r="C74" s="6"/>
      <c r="D74" s="6"/>
      <c r="E74" s="6"/>
      <c r="F74" s="6"/>
      <c r="G74" s="6"/>
      <c r="H74" s="6"/>
      <c r="I74" s="6"/>
      <c r="J74" s="6"/>
      <c r="K74" s="5" t="s">
        <v>82</v>
      </c>
      <c r="L74" s="12"/>
      <c r="M74" s="12"/>
      <c r="N74" s="3"/>
      <c r="O74" s="3"/>
      <c r="P74" s="3"/>
      <c r="Q74" s="3"/>
      <c r="R74" s="3"/>
      <c r="S74" s="3"/>
      <c r="T74" s="21"/>
    </row>
    <row r="75" spans="1:20" x14ac:dyDescent="0.25">
      <c r="A75" s="5">
        <v>69</v>
      </c>
      <c r="B75" s="6"/>
      <c r="C75" s="6"/>
      <c r="D75" s="6"/>
      <c r="E75" s="6"/>
      <c r="F75" s="6"/>
      <c r="G75" s="6"/>
      <c r="H75" s="6"/>
      <c r="I75" s="6"/>
      <c r="J75" s="6"/>
      <c r="K75" s="5" t="s">
        <v>83</v>
      </c>
      <c r="L75" s="12"/>
      <c r="M75" s="12"/>
      <c r="N75" s="3"/>
      <c r="O75" s="3"/>
      <c r="P75" s="3"/>
      <c r="Q75" s="3"/>
      <c r="R75" s="3"/>
      <c r="S75" s="3"/>
      <c r="T75" s="21"/>
    </row>
    <row r="76" spans="1:20" x14ac:dyDescent="0.25">
      <c r="A76" s="5">
        <v>70</v>
      </c>
      <c r="B76" s="6"/>
      <c r="C76" s="6"/>
      <c r="D76" s="6"/>
      <c r="E76" s="6"/>
      <c r="F76" s="6"/>
      <c r="G76" s="6"/>
      <c r="H76" s="6"/>
      <c r="I76" s="6"/>
      <c r="J76" s="6"/>
      <c r="K76" s="5" t="s">
        <v>84</v>
      </c>
      <c r="L76" s="12"/>
      <c r="M76" s="12"/>
      <c r="N76" s="3"/>
      <c r="O76" s="3"/>
      <c r="P76" s="3"/>
      <c r="Q76" s="3"/>
      <c r="R76" s="3"/>
      <c r="S76" s="3"/>
      <c r="T76" s="21"/>
    </row>
    <row r="77" spans="1:20" x14ac:dyDescent="0.25">
      <c r="A77" s="5">
        <v>71</v>
      </c>
      <c r="B77" s="6"/>
      <c r="C77" s="6"/>
      <c r="D77" s="6"/>
      <c r="E77" s="6"/>
      <c r="F77" s="6"/>
      <c r="G77" s="6"/>
      <c r="H77" s="6"/>
      <c r="I77" s="6"/>
      <c r="J77" s="6"/>
      <c r="K77" s="5" t="s">
        <v>85</v>
      </c>
      <c r="L77" s="12"/>
      <c r="M77" s="12"/>
      <c r="N77" s="3"/>
      <c r="O77" s="3"/>
      <c r="P77" s="3"/>
      <c r="Q77" s="3"/>
      <c r="R77" s="3"/>
      <c r="S77" s="3"/>
      <c r="T77" s="21"/>
    </row>
    <row r="78" spans="1:20" x14ac:dyDescent="0.25">
      <c r="A78" s="5">
        <v>72</v>
      </c>
      <c r="B78" s="6"/>
      <c r="C78" s="6"/>
      <c r="D78" s="6"/>
      <c r="E78" s="6"/>
      <c r="F78" s="6"/>
      <c r="G78" s="6"/>
      <c r="H78" s="6"/>
      <c r="I78" s="6"/>
      <c r="J78" s="6"/>
      <c r="K78" s="5" t="s">
        <v>86</v>
      </c>
      <c r="L78" s="12"/>
      <c r="M78" s="12"/>
      <c r="N78" s="3"/>
      <c r="O78" s="3"/>
      <c r="P78" s="3"/>
      <c r="Q78" s="3"/>
      <c r="R78" s="3"/>
      <c r="S78" s="3"/>
      <c r="T78" s="21"/>
    </row>
    <row r="79" spans="1:20" x14ac:dyDescent="0.25">
      <c r="A79" s="5">
        <v>73</v>
      </c>
      <c r="B79" s="6"/>
      <c r="C79" s="6"/>
      <c r="D79" s="6"/>
      <c r="E79" s="6"/>
      <c r="F79" s="6"/>
      <c r="G79" s="6"/>
      <c r="H79" s="6"/>
      <c r="I79" s="6"/>
      <c r="J79" s="6"/>
      <c r="K79" s="5" t="s">
        <v>87</v>
      </c>
      <c r="L79" s="12"/>
      <c r="M79" s="12"/>
      <c r="N79" s="3"/>
      <c r="O79" s="3"/>
      <c r="P79" s="3"/>
      <c r="Q79" s="3"/>
      <c r="R79" s="3"/>
      <c r="S79" s="3"/>
      <c r="T79" s="21"/>
    </row>
    <row r="80" spans="1:20" x14ac:dyDescent="0.25">
      <c r="A80" s="5">
        <v>74</v>
      </c>
      <c r="B80" s="6"/>
      <c r="C80" s="6"/>
      <c r="D80" s="6"/>
      <c r="E80" s="6"/>
      <c r="F80" s="6"/>
      <c r="G80" s="6"/>
      <c r="H80" s="6"/>
      <c r="I80" s="6"/>
      <c r="J80" s="6"/>
      <c r="K80" s="5" t="s">
        <v>88</v>
      </c>
      <c r="L80" s="12"/>
      <c r="M80" s="12"/>
      <c r="N80" s="3"/>
      <c r="O80" s="3"/>
      <c r="P80" s="3"/>
      <c r="Q80" s="3"/>
      <c r="R80" s="3"/>
      <c r="S80" s="3"/>
      <c r="T80" s="21"/>
    </row>
    <row r="81" spans="1:20" x14ac:dyDescent="0.25">
      <c r="A81" s="17">
        <v>75</v>
      </c>
      <c r="B81" s="6"/>
      <c r="C81" s="6"/>
      <c r="D81" s="6"/>
      <c r="E81" s="6"/>
      <c r="F81" s="6"/>
      <c r="G81" s="6"/>
      <c r="H81" s="6"/>
      <c r="I81" s="6"/>
      <c r="J81" s="6"/>
      <c r="K81" s="17" t="s">
        <v>89</v>
      </c>
      <c r="L81" s="22"/>
      <c r="M81" s="22"/>
      <c r="N81" s="18"/>
      <c r="O81" s="18"/>
      <c r="P81" s="18"/>
      <c r="Q81" s="18"/>
      <c r="R81" s="18"/>
      <c r="S81" s="18"/>
      <c r="T81" s="23"/>
    </row>
    <row r="82" spans="1:20" x14ac:dyDescent="0.25">
      <c r="A82" s="26" t="s">
        <v>132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8"/>
      <c r="M82" s="28"/>
      <c r="N82" s="20"/>
      <c r="O82" s="20"/>
      <c r="P82" s="20"/>
      <c r="Q82" s="20"/>
      <c r="R82" s="20"/>
      <c r="S82" s="20"/>
      <c r="T82" s="14">
        <f>SUM(T7:T81)</f>
        <v>0</v>
      </c>
    </row>
  </sheetData>
  <mergeCells count="10">
    <mergeCell ref="A1:T3"/>
    <mergeCell ref="A4:A5"/>
    <mergeCell ref="K4:K6"/>
    <mergeCell ref="L4:L6"/>
    <mergeCell ref="M4:M6"/>
    <mergeCell ref="T4:T6"/>
    <mergeCell ref="N4:O5"/>
    <mergeCell ref="P5:Q5"/>
    <mergeCell ref="R4:S5"/>
    <mergeCell ref="P4:Q4"/>
  </mergeCells>
  <pageMargins left="0.511811024" right="0.511811024" top="0.78740157499999996" bottom="0.78740157499999996" header="0.31496062000000002" footer="0.31496062000000002"/>
  <headerFooter>
    <oddFooter>&amp;L_x000D_&amp;1#&amp;"Arial"&amp;7&amp;K000000 ***Este documento está clasificado como PUBLICO por TELEFÓNICA.
***This document is classified as PUBLIC by TELEFÓNICA.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A106-52D8-49BB-A3A6-3B7F0718CE45}">
  <sheetPr>
    <tabColor theme="8"/>
  </sheetPr>
  <dimension ref="A1:Q83"/>
  <sheetViews>
    <sheetView topLeftCell="B1" zoomScale="105" workbookViewId="0">
      <pane xSplit="1" ySplit="7" topLeftCell="I78" activePane="bottomRight" state="frozen"/>
      <selection activeCell="B1" sqref="B1"/>
      <selection pane="topRight" activeCell="C1" sqref="C1"/>
      <selection pane="bottomLeft" activeCell="B8" sqref="B8"/>
      <selection pane="bottomRight" activeCell="Q78" sqref="Q78"/>
    </sheetView>
  </sheetViews>
  <sheetFormatPr defaultRowHeight="15" x14ac:dyDescent="0.25"/>
  <cols>
    <col min="2" max="2" width="42.85546875" bestFit="1" customWidth="1"/>
    <col min="3" max="3" width="12.140625" customWidth="1"/>
    <col min="4" max="4" width="13.7109375" customWidth="1"/>
    <col min="5" max="5" width="10.85546875" customWidth="1"/>
    <col min="6" max="6" width="11.140625" bestFit="1" customWidth="1"/>
    <col min="8" max="8" width="13.85546875" bestFit="1" customWidth="1"/>
    <col min="10" max="10" width="11.140625" bestFit="1" customWidth="1"/>
    <col min="12" max="12" width="11.140625" bestFit="1" customWidth="1"/>
    <col min="14" max="14" width="10.140625" bestFit="1" customWidth="1"/>
    <col min="16" max="16" width="10.140625" bestFit="1" customWidth="1"/>
    <col min="17" max="17" width="12.85546875" customWidth="1"/>
  </cols>
  <sheetData>
    <row r="1" spans="1:17" x14ac:dyDescent="0.25">
      <c r="A1" s="70"/>
      <c r="B1" s="73" t="s">
        <v>109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</row>
    <row r="2" spans="1:17" x14ac:dyDescent="0.25">
      <c r="A2" s="70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x14ac:dyDescent="0.25">
      <c r="A3" s="70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14.45" customHeight="1" x14ac:dyDescent="0.25">
      <c r="A4" s="70"/>
      <c r="B4" s="72" t="s">
        <v>0</v>
      </c>
      <c r="C4" s="72" t="s">
        <v>1</v>
      </c>
      <c r="D4" s="72" t="s">
        <v>2</v>
      </c>
      <c r="E4" s="82" t="s">
        <v>15</v>
      </c>
      <c r="F4" s="83"/>
      <c r="G4" s="83"/>
      <c r="H4" s="84"/>
      <c r="I4" s="82" t="s">
        <v>16</v>
      </c>
      <c r="J4" s="83"/>
      <c r="K4" s="83"/>
      <c r="L4" s="84"/>
      <c r="M4" s="82" t="s">
        <v>121</v>
      </c>
      <c r="N4" s="83"/>
      <c r="O4" s="83"/>
      <c r="P4" s="84"/>
      <c r="Q4" s="72" t="s">
        <v>12</v>
      </c>
    </row>
    <row r="5" spans="1:17" ht="14.45" customHeight="1" x14ac:dyDescent="0.25">
      <c r="A5" s="70"/>
      <c r="B5" s="63"/>
      <c r="C5" s="63"/>
      <c r="D5" s="63"/>
      <c r="E5" s="66"/>
      <c r="F5" s="85"/>
      <c r="G5" s="85"/>
      <c r="H5" s="67"/>
      <c r="I5" s="66"/>
      <c r="J5" s="85"/>
      <c r="K5" s="85"/>
      <c r="L5" s="67"/>
      <c r="M5" s="66"/>
      <c r="N5" s="85"/>
      <c r="O5" s="85"/>
      <c r="P5" s="67"/>
      <c r="Q5" s="63"/>
    </row>
    <row r="6" spans="1:17" x14ac:dyDescent="0.25">
      <c r="A6" s="71"/>
      <c r="B6" s="63"/>
      <c r="C6" s="63"/>
      <c r="D6" s="63"/>
      <c r="E6" s="1"/>
      <c r="F6" s="2" t="s">
        <v>7</v>
      </c>
      <c r="G6" s="2"/>
      <c r="H6" s="2" t="s">
        <v>6</v>
      </c>
      <c r="I6" s="2"/>
      <c r="J6" s="2" t="s">
        <v>8</v>
      </c>
      <c r="K6" s="2"/>
      <c r="L6" s="2" t="s">
        <v>9</v>
      </c>
      <c r="M6" s="2"/>
      <c r="N6" s="2" t="s">
        <v>10</v>
      </c>
      <c r="O6" s="2"/>
      <c r="P6" s="2" t="s">
        <v>11</v>
      </c>
      <c r="Q6" s="63"/>
    </row>
    <row r="7" spans="1:17" ht="45.6" customHeight="1" x14ac:dyDescent="0.25">
      <c r="A7" s="4" t="s">
        <v>94</v>
      </c>
      <c r="B7" s="61"/>
      <c r="C7" s="61"/>
      <c r="D7" s="61"/>
      <c r="E7" s="1" t="s">
        <v>17</v>
      </c>
      <c r="F7" s="2" t="s">
        <v>14</v>
      </c>
      <c r="G7" s="1" t="s">
        <v>17</v>
      </c>
      <c r="H7" s="2" t="s">
        <v>14</v>
      </c>
      <c r="I7" s="1" t="s">
        <v>17</v>
      </c>
      <c r="J7" s="2" t="s">
        <v>14</v>
      </c>
      <c r="K7" s="1" t="s">
        <v>17</v>
      </c>
      <c r="L7" s="2" t="s">
        <v>14</v>
      </c>
      <c r="M7" s="1" t="s">
        <v>17</v>
      </c>
      <c r="N7" s="2" t="s">
        <v>14</v>
      </c>
      <c r="O7" s="1" t="s">
        <v>17</v>
      </c>
      <c r="P7" s="2" t="s">
        <v>14</v>
      </c>
      <c r="Q7" s="61"/>
    </row>
    <row r="8" spans="1:17" x14ac:dyDescent="0.25">
      <c r="A8" s="5">
        <v>1</v>
      </c>
      <c r="B8" s="5" t="s">
        <v>18</v>
      </c>
      <c r="C8" s="11">
        <v>0</v>
      </c>
      <c r="D8" s="12">
        <v>980</v>
      </c>
      <c r="E8" s="13">
        <v>1E-4</v>
      </c>
      <c r="F8" s="3">
        <v>3000</v>
      </c>
      <c r="G8" s="13">
        <v>1E-4</v>
      </c>
      <c r="H8" s="3">
        <v>4000</v>
      </c>
      <c r="I8" s="13">
        <v>1E-4</v>
      </c>
      <c r="J8" s="3">
        <v>2000</v>
      </c>
      <c r="K8" s="13">
        <v>1E-4</v>
      </c>
      <c r="L8" s="3">
        <v>2000</v>
      </c>
      <c r="M8" s="13">
        <v>1E-4</v>
      </c>
      <c r="N8" s="3">
        <v>500</v>
      </c>
      <c r="O8" s="13">
        <v>1E-4</v>
      </c>
      <c r="P8" s="3">
        <v>500</v>
      </c>
      <c r="Q8" s="9">
        <f>((G8*H8)+(J8*I8)+(L8*K8)+(N8*M8)+(P8*O8))+(D8*1)*12</f>
        <v>11760.9</v>
      </c>
    </row>
    <row r="9" spans="1:17" x14ac:dyDescent="0.25">
      <c r="A9" s="5">
        <v>2</v>
      </c>
      <c r="B9" s="5" t="s">
        <v>19</v>
      </c>
      <c r="C9" s="11">
        <v>0</v>
      </c>
      <c r="D9" s="12">
        <v>980</v>
      </c>
      <c r="E9" s="13">
        <v>1E-4</v>
      </c>
      <c r="F9" s="3">
        <v>3000</v>
      </c>
      <c r="G9" s="13">
        <v>1E-4</v>
      </c>
      <c r="H9" s="3">
        <v>4000</v>
      </c>
      <c r="I9" s="13">
        <v>1E-4</v>
      </c>
      <c r="J9" s="3">
        <v>2000</v>
      </c>
      <c r="K9" s="13">
        <v>1E-4</v>
      </c>
      <c r="L9" s="3">
        <v>2000</v>
      </c>
      <c r="M9" s="13">
        <v>1E-4</v>
      </c>
      <c r="N9" s="3">
        <v>500</v>
      </c>
      <c r="O9" s="13">
        <v>1E-4</v>
      </c>
      <c r="P9" s="3">
        <v>500</v>
      </c>
      <c r="Q9" s="9">
        <f t="shared" ref="Q9:Q68" si="0">((G9*H9)+(J9*I9)+(L9*K9)+(N9*M9)+(P9*O9))+(D9*1)*12</f>
        <v>11760.9</v>
      </c>
    </row>
    <row r="10" spans="1:17" x14ac:dyDescent="0.25">
      <c r="A10" s="5">
        <v>3</v>
      </c>
      <c r="B10" s="5" t="s">
        <v>20</v>
      </c>
      <c r="C10" s="11">
        <v>0</v>
      </c>
      <c r="D10" s="12">
        <v>980</v>
      </c>
      <c r="E10" s="13">
        <v>1E-4</v>
      </c>
      <c r="F10" s="3">
        <v>3000</v>
      </c>
      <c r="G10" s="13">
        <v>1E-4</v>
      </c>
      <c r="H10" s="3">
        <v>4000</v>
      </c>
      <c r="I10" s="13">
        <v>1E-4</v>
      </c>
      <c r="J10" s="3">
        <v>2000</v>
      </c>
      <c r="K10" s="13">
        <v>1E-4</v>
      </c>
      <c r="L10" s="3">
        <v>2000</v>
      </c>
      <c r="M10" s="13">
        <v>1E-4</v>
      </c>
      <c r="N10" s="3">
        <v>500</v>
      </c>
      <c r="O10" s="13">
        <v>1E-4</v>
      </c>
      <c r="P10" s="3">
        <v>500</v>
      </c>
      <c r="Q10" s="9">
        <f t="shared" si="0"/>
        <v>11760.9</v>
      </c>
    </row>
    <row r="11" spans="1:17" x14ac:dyDescent="0.25">
      <c r="A11" s="5">
        <v>4</v>
      </c>
      <c r="B11" s="5" t="s">
        <v>21</v>
      </c>
      <c r="C11" s="11">
        <v>0</v>
      </c>
      <c r="D11" s="12">
        <v>980</v>
      </c>
      <c r="E11" s="13">
        <v>1E-4</v>
      </c>
      <c r="F11" s="3">
        <v>3000</v>
      </c>
      <c r="G11" s="13">
        <v>1E-4</v>
      </c>
      <c r="H11" s="3">
        <v>4000</v>
      </c>
      <c r="I11" s="13">
        <v>1E-4</v>
      </c>
      <c r="J11" s="3">
        <v>2000</v>
      </c>
      <c r="K11" s="13">
        <v>1E-4</v>
      </c>
      <c r="L11" s="3">
        <v>2000</v>
      </c>
      <c r="M11" s="13">
        <v>1E-4</v>
      </c>
      <c r="N11" s="3">
        <v>500</v>
      </c>
      <c r="O11" s="13">
        <v>1E-4</v>
      </c>
      <c r="P11" s="3">
        <v>500</v>
      </c>
      <c r="Q11" s="9">
        <f t="shared" si="0"/>
        <v>11760.9</v>
      </c>
    </row>
    <row r="12" spans="1:17" x14ac:dyDescent="0.25">
      <c r="A12" s="5">
        <v>5</v>
      </c>
      <c r="B12" s="5" t="s">
        <v>22</v>
      </c>
      <c r="C12" s="11">
        <v>0</v>
      </c>
      <c r="D12" s="12">
        <v>980</v>
      </c>
      <c r="E12" s="13">
        <v>1E-4</v>
      </c>
      <c r="F12" s="3">
        <v>3000</v>
      </c>
      <c r="G12" s="13">
        <v>1E-4</v>
      </c>
      <c r="H12" s="3">
        <v>4000</v>
      </c>
      <c r="I12" s="13">
        <v>1E-4</v>
      </c>
      <c r="J12" s="3">
        <v>2000</v>
      </c>
      <c r="K12" s="13">
        <v>1E-4</v>
      </c>
      <c r="L12" s="3">
        <v>2000</v>
      </c>
      <c r="M12" s="13">
        <v>1E-4</v>
      </c>
      <c r="N12" s="3">
        <v>500</v>
      </c>
      <c r="O12" s="13">
        <v>1E-4</v>
      </c>
      <c r="P12" s="3">
        <v>500</v>
      </c>
      <c r="Q12" s="9">
        <f t="shared" si="0"/>
        <v>11760.9</v>
      </c>
    </row>
    <row r="13" spans="1:17" x14ac:dyDescent="0.25">
      <c r="A13" s="5">
        <v>6</v>
      </c>
      <c r="B13" s="5" t="s">
        <v>90</v>
      </c>
      <c r="C13" s="11">
        <v>0</v>
      </c>
      <c r="D13" s="12">
        <v>980</v>
      </c>
      <c r="E13" s="13">
        <v>1E-4</v>
      </c>
      <c r="F13" s="3">
        <v>3000</v>
      </c>
      <c r="G13" s="13">
        <v>1E-4</v>
      </c>
      <c r="H13" s="3">
        <v>4000</v>
      </c>
      <c r="I13" s="13">
        <v>1E-4</v>
      </c>
      <c r="J13" s="3">
        <v>2000</v>
      </c>
      <c r="K13" s="13">
        <v>1E-4</v>
      </c>
      <c r="L13" s="3">
        <v>2000</v>
      </c>
      <c r="M13" s="13">
        <v>1E-4</v>
      </c>
      <c r="N13" s="3">
        <v>500</v>
      </c>
      <c r="O13" s="13">
        <v>1E-4</v>
      </c>
      <c r="P13" s="3">
        <v>500</v>
      </c>
      <c r="Q13" s="9">
        <f t="shared" si="0"/>
        <v>11760.9</v>
      </c>
    </row>
    <row r="14" spans="1:17" x14ac:dyDescent="0.25">
      <c r="A14" s="5">
        <v>7</v>
      </c>
      <c r="B14" s="5" t="s">
        <v>23</v>
      </c>
      <c r="C14" s="11">
        <v>0</v>
      </c>
      <c r="D14" s="12">
        <v>980</v>
      </c>
      <c r="E14" s="13">
        <v>1E-4</v>
      </c>
      <c r="F14" s="3">
        <v>3000</v>
      </c>
      <c r="G14" s="13">
        <v>1E-4</v>
      </c>
      <c r="H14" s="3">
        <v>4000</v>
      </c>
      <c r="I14" s="13">
        <v>1E-4</v>
      </c>
      <c r="J14" s="3">
        <v>2000</v>
      </c>
      <c r="K14" s="13">
        <v>1E-4</v>
      </c>
      <c r="L14" s="3">
        <v>2000</v>
      </c>
      <c r="M14" s="13">
        <v>1E-4</v>
      </c>
      <c r="N14" s="3">
        <v>500</v>
      </c>
      <c r="O14" s="13">
        <v>1E-4</v>
      </c>
      <c r="P14" s="3">
        <v>500</v>
      </c>
      <c r="Q14" s="9">
        <f t="shared" si="0"/>
        <v>11760.9</v>
      </c>
    </row>
    <row r="15" spans="1:17" x14ac:dyDescent="0.25">
      <c r="A15" s="5">
        <v>8</v>
      </c>
      <c r="B15" s="5" t="s">
        <v>24</v>
      </c>
      <c r="C15" s="11">
        <v>0</v>
      </c>
      <c r="D15" s="12">
        <v>980</v>
      </c>
      <c r="E15" s="13">
        <v>1E-4</v>
      </c>
      <c r="F15" s="3">
        <v>3000</v>
      </c>
      <c r="G15" s="13">
        <v>1E-4</v>
      </c>
      <c r="H15" s="3">
        <v>4000</v>
      </c>
      <c r="I15" s="13">
        <v>1E-4</v>
      </c>
      <c r="J15" s="3">
        <v>2000</v>
      </c>
      <c r="K15" s="13">
        <v>1E-4</v>
      </c>
      <c r="L15" s="3">
        <v>2000</v>
      </c>
      <c r="M15" s="13">
        <v>1E-4</v>
      </c>
      <c r="N15" s="3">
        <v>500</v>
      </c>
      <c r="O15" s="13">
        <v>1E-4</v>
      </c>
      <c r="P15" s="3">
        <v>500</v>
      </c>
      <c r="Q15" s="9">
        <f t="shared" si="0"/>
        <v>11760.9</v>
      </c>
    </row>
    <row r="16" spans="1:17" x14ac:dyDescent="0.25">
      <c r="A16" s="5">
        <v>9</v>
      </c>
      <c r="B16" s="5" t="s">
        <v>25</v>
      </c>
      <c r="C16" s="11">
        <v>0</v>
      </c>
      <c r="D16" s="12">
        <v>980</v>
      </c>
      <c r="E16" s="13">
        <v>1E-4</v>
      </c>
      <c r="F16" s="3">
        <v>3000</v>
      </c>
      <c r="G16" s="13">
        <v>1E-4</v>
      </c>
      <c r="H16" s="3">
        <v>4000</v>
      </c>
      <c r="I16" s="13">
        <v>1E-4</v>
      </c>
      <c r="J16" s="3">
        <v>2000</v>
      </c>
      <c r="K16" s="13">
        <v>1E-4</v>
      </c>
      <c r="L16" s="3">
        <v>2000</v>
      </c>
      <c r="M16" s="13">
        <v>1E-4</v>
      </c>
      <c r="N16" s="3">
        <v>500</v>
      </c>
      <c r="O16" s="13">
        <v>1E-4</v>
      </c>
      <c r="P16" s="3">
        <v>500</v>
      </c>
      <c r="Q16" s="9">
        <f t="shared" si="0"/>
        <v>11760.9</v>
      </c>
    </row>
    <row r="17" spans="1:17" x14ac:dyDescent="0.25">
      <c r="A17" s="5">
        <v>10</v>
      </c>
      <c r="B17" s="5" t="s">
        <v>26</v>
      </c>
      <c r="C17" s="11">
        <v>0</v>
      </c>
      <c r="D17" s="12">
        <v>980</v>
      </c>
      <c r="E17" s="13">
        <v>1E-4</v>
      </c>
      <c r="F17" s="3">
        <v>3000</v>
      </c>
      <c r="G17" s="13">
        <v>1E-4</v>
      </c>
      <c r="H17" s="3">
        <v>4000</v>
      </c>
      <c r="I17" s="13">
        <v>1E-4</v>
      </c>
      <c r="J17" s="3">
        <v>2000</v>
      </c>
      <c r="K17" s="13">
        <v>1E-4</v>
      </c>
      <c r="L17" s="3">
        <v>2000</v>
      </c>
      <c r="M17" s="13">
        <v>1E-4</v>
      </c>
      <c r="N17" s="3">
        <v>500</v>
      </c>
      <c r="O17" s="13">
        <v>1E-4</v>
      </c>
      <c r="P17" s="3">
        <v>500</v>
      </c>
      <c r="Q17" s="9">
        <f t="shared" si="0"/>
        <v>11760.9</v>
      </c>
    </row>
    <row r="18" spans="1:17" x14ac:dyDescent="0.25">
      <c r="A18" s="5">
        <v>11</v>
      </c>
      <c r="B18" s="5" t="s">
        <v>27</v>
      </c>
      <c r="C18" s="11">
        <v>0</v>
      </c>
      <c r="D18" s="12">
        <v>980</v>
      </c>
      <c r="E18" s="13">
        <v>1E-4</v>
      </c>
      <c r="F18" s="3">
        <v>3000</v>
      </c>
      <c r="G18" s="13">
        <v>1E-4</v>
      </c>
      <c r="H18" s="3">
        <v>4000</v>
      </c>
      <c r="I18" s="13">
        <v>1E-4</v>
      </c>
      <c r="J18" s="3">
        <v>2000</v>
      </c>
      <c r="K18" s="13">
        <v>1E-4</v>
      </c>
      <c r="L18" s="3">
        <v>2000</v>
      </c>
      <c r="M18" s="13">
        <v>1E-4</v>
      </c>
      <c r="N18" s="3">
        <v>500</v>
      </c>
      <c r="O18" s="13">
        <v>1E-4</v>
      </c>
      <c r="P18" s="3">
        <v>500</v>
      </c>
      <c r="Q18" s="9">
        <f t="shared" si="0"/>
        <v>11760.9</v>
      </c>
    </row>
    <row r="19" spans="1:17" x14ac:dyDescent="0.25">
      <c r="A19" s="5">
        <v>12</v>
      </c>
      <c r="B19" s="5" t="s">
        <v>28</v>
      </c>
      <c r="C19" s="11">
        <v>0</v>
      </c>
      <c r="D19" s="12">
        <v>980</v>
      </c>
      <c r="E19" s="13">
        <v>1E-4</v>
      </c>
      <c r="F19" s="3">
        <v>3000</v>
      </c>
      <c r="G19" s="13">
        <v>1E-4</v>
      </c>
      <c r="H19" s="3">
        <v>4000</v>
      </c>
      <c r="I19" s="13">
        <v>1E-4</v>
      </c>
      <c r="J19" s="3">
        <v>2000</v>
      </c>
      <c r="K19" s="13">
        <v>1E-4</v>
      </c>
      <c r="L19" s="3">
        <v>2000</v>
      </c>
      <c r="M19" s="13">
        <v>1E-4</v>
      </c>
      <c r="N19" s="3">
        <v>500</v>
      </c>
      <c r="O19" s="13">
        <v>1E-4</v>
      </c>
      <c r="P19" s="3">
        <v>500</v>
      </c>
      <c r="Q19" s="9">
        <f t="shared" si="0"/>
        <v>11760.9</v>
      </c>
    </row>
    <row r="20" spans="1:17" x14ac:dyDescent="0.25">
      <c r="A20" s="5">
        <v>13</v>
      </c>
      <c r="B20" s="5" t="s">
        <v>29</v>
      </c>
      <c r="C20" s="11">
        <v>0</v>
      </c>
      <c r="D20" s="12">
        <v>980</v>
      </c>
      <c r="E20" s="13">
        <v>1E-4</v>
      </c>
      <c r="F20" s="3">
        <v>3000</v>
      </c>
      <c r="G20" s="13">
        <v>1E-4</v>
      </c>
      <c r="H20" s="3">
        <v>4000</v>
      </c>
      <c r="I20" s="13">
        <v>1E-4</v>
      </c>
      <c r="J20" s="3">
        <v>2000</v>
      </c>
      <c r="K20" s="13">
        <v>1E-4</v>
      </c>
      <c r="L20" s="3">
        <v>2000</v>
      </c>
      <c r="M20" s="13">
        <v>1E-4</v>
      </c>
      <c r="N20" s="3">
        <v>500</v>
      </c>
      <c r="O20" s="13">
        <v>1E-4</v>
      </c>
      <c r="P20" s="3">
        <v>500</v>
      </c>
      <c r="Q20" s="9">
        <f t="shared" si="0"/>
        <v>11760.9</v>
      </c>
    </row>
    <row r="21" spans="1:17" x14ac:dyDescent="0.25">
      <c r="A21" s="5">
        <v>14</v>
      </c>
      <c r="B21" s="5" t="s">
        <v>30</v>
      </c>
      <c r="C21" s="11">
        <v>0</v>
      </c>
      <c r="D21" s="12">
        <v>980</v>
      </c>
      <c r="E21" s="13">
        <v>1E-4</v>
      </c>
      <c r="F21" s="3">
        <v>3000</v>
      </c>
      <c r="G21" s="13">
        <v>1E-4</v>
      </c>
      <c r="H21" s="3">
        <v>4000</v>
      </c>
      <c r="I21" s="13">
        <v>1E-4</v>
      </c>
      <c r="J21" s="3">
        <v>2000</v>
      </c>
      <c r="K21" s="13">
        <v>1E-4</v>
      </c>
      <c r="L21" s="3">
        <v>2000</v>
      </c>
      <c r="M21" s="13">
        <v>1E-4</v>
      </c>
      <c r="N21" s="3">
        <v>500</v>
      </c>
      <c r="O21" s="13">
        <v>1E-4</v>
      </c>
      <c r="P21" s="3">
        <v>500</v>
      </c>
      <c r="Q21" s="9">
        <f t="shared" si="0"/>
        <v>11760.9</v>
      </c>
    </row>
    <row r="22" spans="1:17" x14ac:dyDescent="0.25">
      <c r="A22" s="5">
        <v>15</v>
      </c>
      <c r="B22" s="5" t="s">
        <v>31</v>
      </c>
      <c r="C22" s="11">
        <v>0</v>
      </c>
      <c r="D22" s="12">
        <v>980</v>
      </c>
      <c r="E22" s="13">
        <v>1E-4</v>
      </c>
      <c r="F22" s="3">
        <v>3000</v>
      </c>
      <c r="G22" s="13">
        <v>1E-4</v>
      </c>
      <c r="H22" s="3">
        <v>4000</v>
      </c>
      <c r="I22" s="13">
        <v>1E-4</v>
      </c>
      <c r="J22" s="3">
        <v>2000</v>
      </c>
      <c r="K22" s="13">
        <v>1E-4</v>
      </c>
      <c r="L22" s="3">
        <v>2000</v>
      </c>
      <c r="M22" s="13">
        <v>1E-4</v>
      </c>
      <c r="N22" s="3">
        <v>500</v>
      </c>
      <c r="O22" s="13">
        <v>1E-4</v>
      </c>
      <c r="P22" s="3">
        <v>500</v>
      </c>
      <c r="Q22" s="9">
        <f t="shared" si="0"/>
        <v>11760.9</v>
      </c>
    </row>
    <row r="23" spans="1:17" x14ac:dyDescent="0.25">
      <c r="A23" s="5">
        <v>16</v>
      </c>
      <c r="B23" s="5" t="s">
        <v>32</v>
      </c>
      <c r="C23" s="11">
        <v>0</v>
      </c>
      <c r="D23" s="12">
        <v>980</v>
      </c>
      <c r="E23" s="13">
        <v>1E-4</v>
      </c>
      <c r="F23" s="3">
        <v>3000</v>
      </c>
      <c r="G23" s="13">
        <v>1E-4</v>
      </c>
      <c r="H23" s="3">
        <v>4000</v>
      </c>
      <c r="I23" s="13">
        <v>1E-4</v>
      </c>
      <c r="J23" s="3">
        <v>2000</v>
      </c>
      <c r="K23" s="13">
        <v>1E-4</v>
      </c>
      <c r="L23" s="3">
        <v>2000</v>
      </c>
      <c r="M23" s="13">
        <v>1E-4</v>
      </c>
      <c r="N23" s="3">
        <v>500</v>
      </c>
      <c r="O23" s="13">
        <v>1E-4</v>
      </c>
      <c r="P23" s="3">
        <v>500</v>
      </c>
      <c r="Q23" s="9">
        <f t="shared" si="0"/>
        <v>11760.9</v>
      </c>
    </row>
    <row r="24" spans="1:17" x14ac:dyDescent="0.25">
      <c r="A24" s="5">
        <v>17</v>
      </c>
      <c r="B24" s="5" t="s">
        <v>33</v>
      </c>
      <c r="C24" s="11">
        <v>0</v>
      </c>
      <c r="D24" s="12">
        <v>980</v>
      </c>
      <c r="E24" s="13">
        <v>1E-4</v>
      </c>
      <c r="F24" s="3">
        <v>3000</v>
      </c>
      <c r="G24" s="13">
        <v>1E-4</v>
      </c>
      <c r="H24" s="3">
        <v>4000</v>
      </c>
      <c r="I24" s="13">
        <v>1E-4</v>
      </c>
      <c r="J24" s="3">
        <v>2000</v>
      </c>
      <c r="K24" s="13">
        <v>1E-4</v>
      </c>
      <c r="L24" s="3">
        <v>2000</v>
      </c>
      <c r="M24" s="13">
        <v>1E-4</v>
      </c>
      <c r="N24" s="3">
        <v>500</v>
      </c>
      <c r="O24" s="13">
        <v>1E-4</v>
      </c>
      <c r="P24" s="3">
        <v>500</v>
      </c>
      <c r="Q24" s="9">
        <f t="shared" si="0"/>
        <v>11760.9</v>
      </c>
    </row>
    <row r="25" spans="1:17" x14ac:dyDescent="0.25">
      <c r="A25" s="5">
        <v>18</v>
      </c>
      <c r="B25" s="5" t="s">
        <v>34</v>
      </c>
      <c r="C25" s="11">
        <v>0</v>
      </c>
      <c r="D25" s="12">
        <v>980</v>
      </c>
      <c r="E25" s="13">
        <v>1E-4</v>
      </c>
      <c r="F25" s="3">
        <v>3000</v>
      </c>
      <c r="G25" s="13">
        <v>1E-4</v>
      </c>
      <c r="H25" s="3">
        <v>4000</v>
      </c>
      <c r="I25" s="13">
        <v>1E-4</v>
      </c>
      <c r="J25" s="3">
        <v>2000</v>
      </c>
      <c r="K25" s="13">
        <v>1E-4</v>
      </c>
      <c r="L25" s="3">
        <v>2000</v>
      </c>
      <c r="M25" s="13">
        <v>1E-4</v>
      </c>
      <c r="N25" s="3">
        <v>500</v>
      </c>
      <c r="O25" s="13">
        <v>1E-4</v>
      </c>
      <c r="P25" s="3">
        <v>500</v>
      </c>
      <c r="Q25" s="9">
        <f t="shared" si="0"/>
        <v>11760.9</v>
      </c>
    </row>
    <row r="26" spans="1:17" x14ac:dyDescent="0.25">
      <c r="A26" s="5">
        <v>19</v>
      </c>
      <c r="B26" s="5" t="s">
        <v>35</v>
      </c>
      <c r="C26" s="11">
        <v>0</v>
      </c>
      <c r="D26" s="12">
        <v>980</v>
      </c>
      <c r="E26" s="13">
        <v>1E-4</v>
      </c>
      <c r="F26" s="3">
        <v>3000</v>
      </c>
      <c r="G26" s="13">
        <v>1E-4</v>
      </c>
      <c r="H26" s="3">
        <v>4000</v>
      </c>
      <c r="I26" s="13">
        <v>1E-4</v>
      </c>
      <c r="J26" s="3">
        <v>2000</v>
      </c>
      <c r="K26" s="13">
        <v>1E-4</v>
      </c>
      <c r="L26" s="3">
        <v>2000</v>
      </c>
      <c r="M26" s="13">
        <v>1E-4</v>
      </c>
      <c r="N26" s="3">
        <v>500</v>
      </c>
      <c r="O26" s="13">
        <v>1E-4</v>
      </c>
      <c r="P26" s="3">
        <v>500</v>
      </c>
      <c r="Q26" s="9">
        <f t="shared" si="0"/>
        <v>11760.9</v>
      </c>
    </row>
    <row r="27" spans="1:17" x14ac:dyDescent="0.25">
      <c r="A27" s="5">
        <v>20</v>
      </c>
      <c r="B27" s="5" t="s">
        <v>36</v>
      </c>
      <c r="C27" s="11">
        <v>0</v>
      </c>
      <c r="D27" s="12">
        <v>980</v>
      </c>
      <c r="E27" s="13">
        <v>1E-4</v>
      </c>
      <c r="F27" s="3">
        <v>3000</v>
      </c>
      <c r="G27" s="13">
        <v>1E-4</v>
      </c>
      <c r="H27" s="3">
        <v>4000</v>
      </c>
      <c r="I27" s="13">
        <v>1E-4</v>
      </c>
      <c r="J27" s="3">
        <v>2000</v>
      </c>
      <c r="K27" s="13">
        <v>1E-4</v>
      </c>
      <c r="L27" s="3">
        <v>2000</v>
      </c>
      <c r="M27" s="13">
        <v>1E-4</v>
      </c>
      <c r="N27" s="3">
        <v>500</v>
      </c>
      <c r="O27" s="13">
        <v>1E-4</v>
      </c>
      <c r="P27" s="3">
        <v>500</v>
      </c>
      <c r="Q27" s="9">
        <f t="shared" si="0"/>
        <v>11760.9</v>
      </c>
    </row>
    <row r="28" spans="1:17" x14ac:dyDescent="0.25">
      <c r="A28" s="5">
        <v>21</v>
      </c>
      <c r="B28" s="5" t="s">
        <v>37</v>
      </c>
      <c r="C28" s="11">
        <v>0</v>
      </c>
      <c r="D28" s="12">
        <v>980</v>
      </c>
      <c r="E28" s="13">
        <v>1E-4</v>
      </c>
      <c r="F28" s="3">
        <v>3000</v>
      </c>
      <c r="G28" s="13">
        <v>1E-4</v>
      </c>
      <c r="H28" s="3">
        <v>4000</v>
      </c>
      <c r="I28" s="13">
        <v>1E-4</v>
      </c>
      <c r="J28" s="3">
        <v>2000</v>
      </c>
      <c r="K28" s="13">
        <v>1E-4</v>
      </c>
      <c r="L28" s="3">
        <v>2000</v>
      </c>
      <c r="M28" s="13">
        <v>1E-4</v>
      </c>
      <c r="N28" s="3">
        <v>500</v>
      </c>
      <c r="O28" s="13">
        <v>1E-4</v>
      </c>
      <c r="P28" s="3">
        <v>500</v>
      </c>
      <c r="Q28" s="9">
        <f t="shared" si="0"/>
        <v>11760.9</v>
      </c>
    </row>
    <row r="29" spans="1:17" x14ac:dyDescent="0.25">
      <c r="A29" s="5">
        <v>22</v>
      </c>
      <c r="B29" s="5" t="s">
        <v>38</v>
      </c>
      <c r="C29" s="11">
        <v>0</v>
      </c>
      <c r="D29" s="12">
        <v>980</v>
      </c>
      <c r="E29" s="13">
        <v>1E-4</v>
      </c>
      <c r="F29" s="3">
        <v>3000</v>
      </c>
      <c r="G29" s="13">
        <v>1E-4</v>
      </c>
      <c r="H29" s="3">
        <v>4000</v>
      </c>
      <c r="I29" s="13">
        <v>1E-4</v>
      </c>
      <c r="J29" s="3">
        <v>2000</v>
      </c>
      <c r="K29" s="13">
        <v>1E-4</v>
      </c>
      <c r="L29" s="3">
        <v>2000</v>
      </c>
      <c r="M29" s="13">
        <v>1E-4</v>
      </c>
      <c r="N29" s="3">
        <v>500</v>
      </c>
      <c r="O29" s="13">
        <v>1E-4</v>
      </c>
      <c r="P29" s="3">
        <v>500</v>
      </c>
      <c r="Q29" s="9">
        <f t="shared" si="0"/>
        <v>11760.9</v>
      </c>
    </row>
    <row r="30" spans="1:17" x14ac:dyDescent="0.25">
      <c r="A30" s="5">
        <v>23</v>
      </c>
      <c r="B30" s="5" t="s">
        <v>39</v>
      </c>
      <c r="C30" s="11">
        <v>0</v>
      </c>
      <c r="D30" s="12">
        <v>980</v>
      </c>
      <c r="E30" s="13">
        <v>1E-4</v>
      </c>
      <c r="F30" s="3">
        <v>3000</v>
      </c>
      <c r="G30" s="13">
        <v>1E-4</v>
      </c>
      <c r="H30" s="3">
        <v>4000</v>
      </c>
      <c r="I30" s="13">
        <v>1E-4</v>
      </c>
      <c r="J30" s="3">
        <v>2000</v>
      </c>
      <c r="K30" s="13">
        <v>1E-4</v>
      </c>
      <c r="L30" s="3">
        <v>2000</v>
      </c>
      <c r="M30" s="13">
        <v>1E-4</v>
      </c>
      <c r="N30" s="3">
        <v>500</v>
      </c>
      <c r="O30" s="13">
        <v>1E-4</v>
      </c>
      <c r="P30" s="3">
        <v>500</v>
      </c>
      <c r="Q30" s="9">
        <f t="shared" si="0"/>
        <v>11760.9</v>
      </c>
    </row>
    <row r="31" spans="1:17" x14ac:dyDescent="0.25">
      <c r="A31" s="5">
        <v>24</v>
      </c>
      <c r="B31" s="5" t="s">
        <v>40</v>
      </c>
      <c r="C31" s="11">
        <v>0</v>
      </c>
      <c r="D31" s="12">
        <v>980</v>
      </c>
      <c r="E31" s="13">
        <v>1E-4</v>
      </c>
      <c r="F31" s="3">
        <v>3000</v>
      </c>
      <c r="G31" s="13">
        <v>1E-4</v>
      </c>
      <c r="H31" s="3">
        <v>4000</v>
      </c>
      <c r="I31" s="13">
        <v>1E-4</v>
      </c>
      <c r="J31" s="3">
        <v>2000</v>
      </c>
      <c r="K31" s="13">
        <v>1E-4</v>
      </c>
      <c r="L31" s="3">
        <v>2000</v>
      </c>
      <c r="M31" s="13">
        <v>1E-4</v>
      </c>
      <c r="N31" s="3">
        <v>500</v>
      </c>
      <c r="O31" s="13">
        <v>1E-4</v>
      </c>
      <c r="P31" s="3">
        <v>500</v>
      </c>
      <c r="Q31" s="9">
        <f t="shared" si="0"/>
        <v>11760.9</v>
      </c>
    </row>
    <row r="32" spans="1:17" x14ac:dyDescent="0.25">
      <c r="A32" s="5">
        <v>25</v>
      </c>
      <c r="B32" s="5" t="s">
        <v>41</v>
      </c>
      <c r="C32" s="11">
        <v>0</v>
      </c>
      <c r="D32" s="12">
        <v>980</v>
      </c>
      <c r="E32" s="13">
        <v>1E-4</v>
      </c>
      <c r="F32" s="3">
        <v>3000</v>
      </c>
      <c r="G32" s="13">
        <v>1E-4</v>
      </c>
      <c r="H32" s="3">
        <v>4000</v>
      </c>
      <c r="I32" s="13">
        <v>1E-4</v>
      </c>
      <c r="J32" s="3">
        <v>2000</v>
      </c>
      <c r="K32" s="13">
        <v>1E-4</v>
      </c>
      <c r="L32" s="3">
        <v>2000</v>
      </c>
      <c r="M32" s="13">
        <v>1E-4</v>
      </c>
      <c r="N32" s="3">
        <v>500</v>
      </c>
      <c r="O32" s="13">
        <v>1E-4</v>
      </c>
      <c r="P32" s="3">
        <v>500</v>
      </c>
      <c r="Q32" s="9">
        <f t="shared" si="0"/>
        <v>11760.9</v>
      </c>
    </row>
    <row r="33" spans="1:17" x14ac:dyDescent="0.25">
      <c r="A33" s="5">
        <v>26</v>
      </c>
      <c r="B33" s="5" t="s">
        <v>42</v>
      </c>
      <c r="C33" s="11">
        <v>0</v>
      </c>
      <c r="D33" s="12">
        <v>980</v>
      </c>
      <c r="E33" s="13">
        <v>1E-4</v>
      </c>
      <c r="F33" s="3">
        <v>3000</v>
      </c>
      <c r="G33" s="13">
        <v>1E-4</v>
      </c>
      <c r="H33" s="3">
        <v>4000</v>
      </c>
      <c r="I33" s="13">
        <v>1E-4</v>
      </c>
      <c r="J33" s="3">
        <v>2000</v>
      </c>
      <c r="K33" s="13">
        <v>1E-4</v>
      </c>
      <c r="L33" s="3">
        <v>2000</v>
      </c>
      <c r="M33" s="13">
        <v>1E-4</v>
      </c>
      <c r="N33" s="3">
        <v>500</v>
      </c>
      <c r="O33" s="13">
        <v>1E-4</v>
      </c>
      <c r="P33" s="3">
        <v>500</v>
      </c>
      <c r="Q33" s="9">
        <f t="shared" si="0"/>
        <v>11760.9</v>
      </c>
    </row>
    <row r="34" spans="1:17" x14ac:dyDescent="0.25">
      <c r="A34" s="5">
        <v>27</v>
      </c>
      <c r="B34" s="5" t="s">
        <v>43</v>
      </c>
      <c r="C34" s="11">
        <v>0</v>
      </c>
      <c r="D34" s="12">
        <v>980</v>
      </c>
      <c r="E34" s="13">
        <v>1E-4</v>
      </c>
      <c r="F34" s="3">
        <v>3000</v>
      </c>
      <c r="G34" s="13">
        <v>1E-4</v>
      </c>
      <c r="H34" s="3">
        <v>4000</v>
      </c>
      <c r="I34" s="13">
        <v>1E-4</v>
      </c>
      <c r="J34" s="3">
        <v>2000</v>
      </c>
      <c r="K34" s="13">
        <v>1E-4</v>
      </c>
      <c r="L34" s="3">
        <v>2000</v>
      </c>
      <c r="M34" s="13">
        <v>1E-4</v>
      </c>
      <c r="N34" s="3">
        <v>500</v>
      </c>
      <c r="O34" s="13">
        <v>1E-4</v>
      </c>
      <c r="P34" s="3">
        <v>500</v>
      </c>
      <c r="Q34" s="9">
        <f t="shared" si="0"/>
        <v>11760.9</v>
      </c>
    </row>
    <row r="35" spans="1:17" x14ac:dyDescent="0.25">
      <c r="A35" s="5">
        <v>28</v>
      </c>
      <c r="B35" s="5" t="s">
        <v>44</v>
      </c>
      <c r="C35" s="11">
        <v>0</v>
      </c>
      <c r="D35" s="12">
        <v>980</v>
      </c>
      <c r="E35" s="13">
        <v>1E-4</v>
      </c>
      <c r="F35" s="3">
        <v>3000</v>
      </c>
      <c r="G35" s="13">
        <v>1E-4</v>
      </c>
      <c r="H35" s="3">
        <v>4000</v>
      </c>
      <c r="I35" s="13">
        <v>1E-4</v>
      </c>
      <c r="J35" s="3">
        <v>2000</v>
      </c>
      <c r="K35" s="13">
        <v>1E-4</v>
      </c>
      <c r="L35" s="3">
        <v>2000</v>
      </c>
      <c r="M35" s="13">
        <v>1E-4</v>
      </c>
      <c r="N35" s="3">
        <v>500</v>
      </c>
      <c r="O35" s="13">
        <v>1E-4</v>
      </c>
      <c r="P35" s="3">
        <v>500</v>
      </c>
      <c r="Q35" s="9">
        <f t="shared" si="0"/>
        <v>11760.9</v>
      </c>
    </row>
    <row r="36" spans="1:17" x14ac:dyDescent="0.25">
      <c r="A36" s="5">
        <v>29</v>
      </c>
      <c r="B36" s="5" t="s">
        <v>45</v>
      </c>
      <c r="C36" s="11">
        <v>0</v>
      </c>
      <c r="D36" s="12">
        <v>980</v>
      </c>
      <c r="E36" s="13">
        <v>1E-4</v>
      </c>
      <c r="F36" s="3">
        <v>3000</v>
      </c>
      <c r="G36" s="13">
        <v>1E-4</v>
      </c>
      <c r="H36" s="3">
        <v>4000</v>
      </c>
      <c r="I36" s="13">
        <v>1E-4</v>
      </c>
      <c r="J36" s="3">
        <v>2000</v>
      </c>
      <c r="K36" s="13">
        <v>1E-4</v>
      </c>
      <c r="L36" s="3">
        <v>2000</v>
      </c>
      <c r="M36" s="13">
        <v>1E-4</v>
      </c>
      <c r="N36" s="3">
        <v>500</v>
      </c>
      <c r="O36" s="13">
        <v>1E-4</v>
      </c>
      <c r="P36" s="3">
        <v>500</v>
      </c>
      <c r="Q36" s="9">
        <f t="shared" si="0"/>
        <v>11760.9</v>
      </c>
    </row>
    <row r="37" spans="1:17" x14ac:dyDescent="0.25">
      <c r="A37" s="5">
        <v>30</v>
      </c>
      <c r="B37" s="5" t="s">
        <v>46</v>
      </c>
      <c r="C37" s="11">
        <v>0</v>
      </c>
      <c r="D37" s="12">
        <v>980</v>
      </c>
      <c r="E37" s="13">
        <v>1E-4</v>
      </c>
      <c r="F37" s="3">
        <v>3000</v>
      </c>
      <c r="G37" s="13">
        <v>1E-4</v>
      </c>
      <c r="H37" s="3">
        <v>4000</v>
      </c>
      <c r="I37" s="13">
        <v>1E-4</v>
      </c>
      <c r="J37" s="3">
        <v>2000</v>
      </c>
      <c r="K37" s="13">
        <v>1E-4</v>
      </c>
      <c r="L37" s="3">
        <v>2000</v>
      </c>
      <c r="M37" s="13">
        <v>1E-4</v>
      </c>
      <c r="N37" s="3">
        <v>500</v>
      </c>
      <c r="O37" s="13">
        <v>1E-4</v>
      </c>
      <c r="P37" s="3">
        <v>500</v>
      </c>
      <c r="Q37" s="9">
        <f t="shared" si="0"/>
        <v>11760.9</v>
      </c>
    </row>
    <row r="38" spans="1:17" x14ac:dyDescent="0.25">
      <c r="A38" s="5">
        <v>31</v>
      </c>
      <c r="B38" s="5" t="s">
        <v>47</v>
      </c>
      <c r="C38" s="11">
        <v>0</v>
      </c>
      <c r="D38" s="12">
        <v>980</v>
      </c>
      <c r="E38" s="13">
        <v>1E-4</v>
      </c>
      <c r="F38" s="3">
        <v>3000</v>
      </c>
      <c r="G38" s="13">
        <v>1E-4</v>
      </c>
      <c r="H38" s="3">
        <v>4000</v>
      </c>
      <c r="I38" s="13">
        <v>1E-4</v>
      </c>
      <c r="J38" s="3">
        <v>2000</v>
      </c>
      <c r="K38" s="13">
        <v>1E-4</v>
      </c>
      <c r="L38" s="3">
        <v>2000</v>
      </c>
      <c r="M38" s="13">
        <v>1E-4</v>
      </c>
      <c r="N38" s="3">
        <v>500</v>
      </c>
      <c r="O38" s="13">
        <v>1E-4</v>
      </c>
      <c r="P38" s="3">
        <v>500</v>
      </c>
      <c r="Q38" s="9">
        <f t="shared" si="0"/>
        <v>11760.9</v>
      </c>
    </row>
    <row r="39" spans="1:17" x14ac:dyDescent="0.25">
      <c r="A39" s="5">
        <v>32</v>
      </c>
      <c r="B39" s="5" t="s">
        <v>48</v>
      </c>
      <c r="C39" s="11">
        <v>0</v>
      </c>
      <c r="D39" s="12">
        <v>980</v>
      </c>
      <c r="E39" s="13">
        <v>1E-4</v>
      </c>
      <c r="F39" s="3">
        <v>3000</v>
      </c>
      <c r="G39" s="13">
        <v>1E-4</v>
      </c>
      <c r="H39" s="3">
        <v>4000</v>
      </c>
      <c r="I39" s="13">
        <v>1E-4</v>
      </c>
      <c r="J39" s="3">
        <v>2000</v>
      </c>
      <c r="K39" s="13">
        <v>1E-4</v>
      </c>
      <c r="L39" s="3">
        <v>2000</v>
      </c>
      <c r="M39" s="13">
        <v>1E-4</v>
      </c>
      <c r="N39" s="3">
        <v>500</v>
      </c>
      <c r="O39" s="13">
        <v>1E-4</v>
      </c>
      <c r="P39" s="3">
        <v>500</v>
      </c>
      <c r="Q39" s="9">
        <f t="shared" si="0"/>
        <v>11760.9</v>
      </c>
    </row>
    <row r="40" spans="1:17" x14ac:dyDescent="0.25">
      <c r="A40" s="5">
        <v>33</v>
      </c>
      <c r="B40" s="5" t="s">
        <v>49</v>
      </c>
      <c r="C40" s="11">
        <v>0</v>
      </c>
      <c r="D40" s="12">
        <v>980</v>
      </c>
      <c r="E40" s="13">
        <v>1E-4</v>
      </c>
      <c r="F40" s="3">
        <v>3000</v>
      </c>
      <c r="G40" s="13">
        <v>1E-4</v>
      </c>
      <c r="H40" s="3">
        <v>4000</v>
      </c>
      <c r="I40" s="13">
        <v>1E-4</v>
      </c>
      <c r="J40" s="3">
        <v>2000</v>
      </c>
      <c r="K40" s="13">
        <v>1E-4</v>
      </c>
      <c r="L40" s="3">
        <v>2000</v>
      </c>
      <c r="M40" s="13">
        <v>1E-4</v>
      </c>
      <c r="N40" s="3">
        <v>500</v>
      </c>
      <c r="O40" s="13">
        <v>1E-4</v>
      </c>
      <c r="P40" s="3">
        <v>500</v>
      </c>
      <c r="Q40" s="9">
        <f t="shared" si="0"/>
        <v>11760.9</v>
      </c>
    </row>
    <row r="41" spans="1:17" x14ac:dyDescent="0.25">
      <c r="A41" s="5">
        <v>34</v>
      </c>
      <c r="B41" s="5" t="s">
        <v>50</v>
      </c>
      <c r="C41" s="11">
        <v>0</v>
      </c>
      <c r="D41" s="12">
        <v>980</v>
      </c>
      <c r="E41" s="13">
        <v>1E-4</v>
      </c>
      <c r="F41" s="3">
        <v>3000</v>
      </c>
      <c r="G41" s="13">
        <v>1E-4</v>
      </c>
      <c r="H41" s="3">
        <v>4000</v>
      </c>
      <c r="I41" s="13">
        <v>1E-4</v>
      </c>
      <c r="J41" s="3">
        <v>2000</v>
      </c>
      <c r="K41" s="13">
        <v>1E-4</v>
      </c>
      <c r="L41" s="3">
        <v>2000</v>
      </c>
      <c r="M41" s="13">
        <v>1E-4</v>
      </c>
      <c r="N41" s="3">
        <v>500</v>
      </c>
      <c r="O41" s="13">
        <v>1E-4</v>
      </c>
      <c r="P41" s="3">
        <v>500</v>
      </c>
      <c r="Q41" s="9">
        <f t="shared" si="0"/>
        <v>11760.9</v>
      </c>
    </row>
    <row r="42" spans="1:17" x14ac:dyDescent="0.25">
      <c r="A42" s="5">
        <v>35</v>
      </c>
      <c r="B42" s="5" t="s">
        <v>51</v>
      </c>
      <c r="C42" s="11">
        <v>0</v>
      </c>
      <c r="D42" s="12">
        <v>980</v>
      </c>
      <c r="E42" s="13">
        <v>1E-4</v>
      </c>
      <c r="F42" s="3">
        <v>3000</v>
      </c>
      <c r="G42" s="13">
        <v>1E-4</v>
      </c>
      <c r="H42" s="3">
        <v>4000</v>
      </c>
      <c r="I42" s="13">
        <v>1E-4</v>
      </c>
      <c r="J42" s="3">
        <v>2000</v>
      </c>
      <c r="K42" s="13">
        <v>1E-4</v>
      </c>
      <c r="L42" s="3">
        <v>2000</v>
      </c>
      <c r="M42" s="13">
        <v>1E-4</v>
      </c>
      <c r="N42" s="3">
        <v>500</v>
      </c>
      <c r="O42" s="13">
        <v>1E-4</v>
      </c>
      <c r="P42" s="3">
        <v>500</v>
      </c>
      <c r="Q42" s="9">
        <f t="shared" si="0"/>
        <v>11760.9</v>
      </c>
    </row>
    <row r="43" spans="1:17" x14ac:dyDescent="0.25">
      <c r="A43" s="5">
        <v>36</v>
      </c>
      <c r="B43" s="5" t="s">
        <v>52</v>
      </c>
      <c r="C43" s="11">
        <v>0</v>
      </c>
      <c r="D43" s="12">
        <v>980</v>
      </c>
      <c r="E43" s="13">
        <v>1E-4</v>
      </c>
      <c r="F43" s="3">
        <v>3000</v>
      </c>
      <c r="G43" s="13">
        <v>1E-4</v>
      </c>
      <c r="H43" s="3">
        <v>4000</v>
      </c>
      <c r="I43" s="13">
        <v>1E-4</v>
      </c>
      <c r="J43" s="3">
        <v>2000</v>
      </c>
      <c r="K43" s="13">
        <v>1E-4</v>
      </c>
      <c r="L43" s="3">
        <v>2000</v>
      </c>
      <c r="M43" s="13">
        <v>1E-4</v>
      </c>
      <c r="N43" s="3">
        <v>500</v>
      </c>
      <c r="O43" s="13">
        <v>1E-4</v>
      </c>
      <c r="P43" s="3">
        <v>500</v>
      </c>
      <c r="Q43" s="9">
        <f t="shared" si="0"/>
        <v>11760.9</v>
      </c>
    </row>
    <row r="44" spans="1:17" x14ac:dyDescent="0.25">
      <c r="A44" s="5">
        <v>37</v>
      </c>
      <c r="B44" s="5" t="s">
        <v>53</v>
      </c>
      <c r="C44" s="11">
        <v>0</v>
      </c>
      <c r="D44" s="12">
        <v>980</v>
      </c>
      <c r="E44" s="13">
        <v>1E-4</v>
      </c>
      <c r="F44" s="3">
        <v>3000</v>
      </c>
      <c r="G44" s="13">
        <v>1E-4</v>
      </c>
      <c r="H44" s="3">
        <v>4000</v>
      </c>
      <c r="I44" s="13">
        <v>1E-4</v>
      </c>
      <c r="J44" s="3">
        <v>2000</v>
      </c>
      <c r="K44" s="13">
        <v>1E-4</v>
      </c>
      <c r="L44" s="3">
        <v>2000</v>
      </c>
      <c r="M44" s="13">
        <v>1E-4</v>
      </c>
      <c r="N44" s="3">
        <v>500</v>
      </c>
      <c r="O44" s="13">
        <v>1E-4</v>
      </c>
      <c r="P44" s="3">
        <v>500</v>
      </c>
      <c r="Q44" s="9">
        <f t="shared" si="0"/>
        <v>11760.9</v>
      </c>
    </row>
    <row r="45" spans="1:17" x14ac:dyDescent="0.25">
      <c r="A45" s="5">
        <v>38</v>
      </c>
      <c r="B45" s="5" t="s">
        <v>54</v>
      </c>
      <c r="C45" s="11">
        <v>0</v>
      </c>
      <c r="D45" s="12">
        <v>980</v>
      </c>
      <c r="E45" s="13">
        <v>1E-4</v>
      </c>
      <c r="F45" s="3">
        <v>3000</v>
      </c>
      <c r="G45" s="13">
        <v>1E-4</v>
      </c>
      <c r="H45" s="3">
        <v>4000</v>
      </c>
      <c r="I45" s="13">
        <v>1E-4</v>
      </c>
      <c r="J45" s="3">
        <v>2000</v>
      </c>
      <c r="K45" s="13">
        <v>1E-4</v>
      </c>
      <c r="L45" s="3">
        <v>2000</v>
      </c>
      <c r="M45" s="13">
        <v>1E-4</v>
      </c>
      <c r="N45" s="3">
        <v>500</v>
      </c>
      <c r="O45" s="13">
        <v>1E-4</v>
      </c>
      <c r="P45" s="3">
        <v>500</v>
      </c>
      <c r="Q45" s="9">
        <f t="shared" si="0"/>
        <v>11760.9</v>
      </c>
    </row>
    <row r="46" spans="1:17" x14ac:dyDescent="0.25">
      <c r="A46" s="5">
        <v>39</v>
      </c>
      <c r="B46" s="5" t="s">
        <v>55</v>
      </c>
      <c r="C46" s="11">
        <v>0</v>
      </c>
      <c r="D46" s="12">
        <v>980</v>
      </c>
      <c r="E46" s="13">
        <v>1E-4</v>
      </c>
      <c r="F46" s="3">
        <v>3000</v>
      </c>
      <c r="G46" s="13">
        <v>1E-4</v>
      </c>
      <c r="H46" s="3">
        <v>4000</v>
      </c>
      <c r="I46" s="13">
        <v>1E-4</v>
      </c>
      <c r="J46" s="3">
        <v>2000</v>
      </c>
      <c r="K46" s="13">
        <v>1E-4</v>
      </c>
      <c r="L46" s="3">
        <v>2000</v>
      </c>
      <c r="M46" s="13">
        <v>1E-4</v>
      </c>
      <c r="N46" s="3">
        <v>500</v>
      </c>
      <c r="O46" s="13">
        <v>1E-4</v>
      </c>
      <c r="P46" s="3">
        <v>500</v>
      </c>
      <c r="Q46" s="9">
        <f t="shared" si="0"/>
        <v>11760.9</v>
      </c>
    </row>
    <row r="47" spans="1:17" x14ac:dyDescent="0.25">
      <c r="A47" s="5">
        <v>40</v>
      </c>
      <c r="B47" s="5" t="s">
        <v>56</v>
      </c>
      <c r="C47" s="11">
        <v>0</v>
      </c>
      <c r="D47" s="12">
        <v>980</v>
      </c>
      <c r="E47" s="13">
        <v>1E-4</v>
      </c>
      <c r="F47" s="3">
        <v>3000</v>
      </c>
      <c r="G47" s="13">
        <v>1E-4</v>
      </c>
      <c r="H47" s="3">
        <v>4000</v>
      </c>
      <c r="I47" s="13">
        <v>1E-4</v>
      </c>
      <c r="J47" s="3">
        <v>2000</v>
      </c>
      <c r="K47" s="13">
        <v>1E-4</v>
      </c>
      <c r="L47" s="3">
        <v>2000</v>
      </c>
      <c r="M47" s="13">
        <v>1E-4</v>
      </c>
      <c r="N47" s="3">
        <v>500</v>
      </c>
      <c r="O47" s="13">
        <v>1E-4</v>
      </c>
      <c r="P47" s="3">
        <v>500</v>
      </c>
      <c r="Q47" s="9">
        <f t="shared" si="0"/>
        <v>11760.9</v>
      </c>
    </row>
    <row r="48" spans="1:17" x14ac:dyDescent="0.25">
      <c r="A48" s="5">
        <v>41</v>
      </c>
      <c r="B48" s="5" t="s">
        <v>57</v>
      </c>
      <c r="C48" s="11">
        <v>0</v>
      </c>
      <c r="D48" s="12">
        <v>980</v>
      </c>
      <c r="E48" s="13">
        <v>1E-4</v>
      </c>
      <c r="F48" s="3">
        <v>3000</v>
      </c>
      <c r="G48" s="13">
        <v>1E-4</v>
      </c>
      <c r="H48" s="3">
        <v>4000</v>
      </c>
      <c r="I48" s="13">
        <v>1E-4</v>
      </c>
      <c r="J48" s="3">
        <v>2000</v>
      </c>
      <c r="K48" s="13">
        <v>1E-4</v>
      </c>
      <c r="L48" s="3">
        <v>2000</v>
      </c>
      <c r="M48" s="13">
        <v>1E-4</v>
      </c>
      <c r="N48" s="3">
        <v>500</v>
      </c>
      <c r="O48" s="13">
        <v>1E-4</v>
      </c>
      <c r="P48" s="3">
        <v>500</v>
      </c>
      <c r="Q48" s="9">
        <f t="shared" si="0"/>
        <v>11760.9</v>
      </c>
    </row>
    <row r="49" spans="1:17" x14ac:dyDescent="0.25">
      <c r="A49" s="5">
        <v>42</v>
      </c>
      <c r="B49" s="5" t="s">
        <v>58</v>
      </c>
      <c r="C49" s="11">
        <v>0</v>
      </c>
      <c r="D49" s="12">
        <f>980*7</f>
        <v>6860</v>
      </c>
      <c r="E49" s="13">
        <v>1E-4</v>
      </c>
      <c r="F49" s="3">
        <v>10000</v>
      </c>
      <c r="G49" s="13">
        <v>1E-4</v>
      </c>
      <c r="H49" s="3">
        <v>12000</v>
      </c>
      <c r="I49" s="13">
        <v>1E-4</v>
      </c>
      <c r="J49" s="3">
        <v>6000</v>
      </c>
      <c r="K49" s="13">
        <v>1E-4</v>
      </c>
      <c r="L49" s="3">
        <v>6000</v>
      </c>
      <c r="M49" s="13">
        <v>1E-4</v>
      </c>
      <c r="N49" s="3">
        <v>4000</v>
      </c>
      <c r="O49" s="13">
        <v>1E-4</v>
      </c>
      <c r="P49" s="3">
        <v>4000</v>
      </c>
      <c r="Q49" s="9">
        <f>((G49*H49)+(J49*I49)+(L49*K49)+(N49*M49)+(P49*O49))+(D49)*12</f>
        <v>82323.199999999997</v>
      </c>
    </row>
    <row r="50" spans="1:17" x14ac:dyDescent="0.25">
      <c r="A50" s="5">
        <v>43</v>
      </c>
      <c r="B50" s="5" t="s">
        <v>59</v>
      </c>
      <c r="C50" s="11">
        <v>0</v>
      </c>
      <c r="D50" s="12">
        <v>980</v>
      </c>
      <c r="E50" s="13">
        <v>1E-4</v>
      </c>
      <c r="F50" s="3">
        <v>3000</v>
      </c>
      <c r="G50" s="13">
        <v>1E-4</v>
      </c>
      <c r="H50" s="3">
        <v>4000</v>
      </c>
      <c r="I50" s="13">
        <v>1E-4</v>
      </c>
      <c r="J50" s="3">
        <v>2000</v>
      </c>
      <c r="K50" s="13">
        <v>1E-4</v>
      </c>
      <c r="L50" s="3">
        <v>2000</v>
      </c>
      <c r="M50" s="13">
        <v>1E-4</v>
      </c>
      <c r="N50" s="3">
        <v>500</v>
      </c>
      <c r="O50" s="13">
        <v>1E-4</v>
      </c>
      <c r="P50" s="3">
        <v>500</v>
      </c>
      <c r="Q50" s="9">
        <f t="shared" si="0"/>
        <v>11760.9</v>
      </c>
    </row>
    <row r="51" spans="1:17" x14ac:dyDescent="0.25">
      <c r="A51" s="5">
        <v>44</v>
      </c>
      <c r="B51" s="5" t="s">
        <v>60</v>
      </c>
      <c r="C51" s="11">
        <v>0</v>
      </c>
      <c r="D51" s="12">
        <v>980</v>
      </c>
      <c r="E51" s="13">
        <v>1E-4</v>
      </c>
      <c r="F51" s="3">
        <v>3000</v>
      </c>
      <c r="G51" s="13">
        <v>1E-4</v>
      </c>
      <c r="H51" s="3">
        <v>4000</v>
      </c>
      <c r="I51" s="13">
        <v>1E-4</v>
      </c>
      <c r="J51" s="3">
        <v>2000</v>
      </c>
      <c r="K51" s="13">
        <v>1E-4</v>
      </c>
      <c r="L51" s="3">
        <v>2000</v>
      </c>
      <c r="M51" s="13">
        <v>1E-4</v>
      </c>
      <c r="N51" s="3">
        <v>500</v>
      </c>
      <c r="O51" s="13">
        <v>1E-4</v>
      </c>
      <c r="P51" s="3">
        <v>500</v>
      </c>
      <c r="Q51" s="9">
        <f t="shared" si="0"/>
        <v>11760.9</v>
      </c>
    </row>
    <row r="52" spans="1:17" x14ac:dyDescent="0.25">
      <c r="A52" s="5">
        <v>45</v>
      </c>
      <c r="B52" s="5" t="s">
        <v>61</v>
      </c>
      <c r="C52" s="11">
        <v>0</v>
      </c>
      <c r="D52" s="12">
        <v>980</v>
      </c>
      <c r="E52" s="13">
        <v>1E-4</v>
      </c>
      <c r="F52" s="3">
        <v>3000</v>
      </c>
      <c r="G52" s="13">
        <v>1E-4</v>
      </c>
      <c r="H52" s="3">
        <v>4000</v>
      </c>
      <c r="I52" s="13">
        <v>1E-4</v>
      </c>
      <c r="J52" s="3">
        <v>2000</v>
      </c>
      <c r="K52" s="13">
        <v>1E-4</v>
      </c>
      <c r="L52" s="3">
        <v>2000</v>
      </c>
      <c r="M52" s="13">
        <v>1E-4</v>
      </c>
      <c r="N52" s="3">
        <v>500</v>
      </c>
      <c r="O52" s="13">
        <v>1E-4</v>
      </c>
      <c r="P52" s="3">
        <v>500</v>
      </c>
      <c r="Q52" s="9">
        <f t="shared" si="0"/>
        <v>11760.9</v>
      </c>
    </row>
    <row r="53" spans="1:17" x14ac:dyDescent="0.25">
      <c r="A53" s="5">
        <v>46</v>
      </c>
      <c r="B53" s="5" t="s">
        <v>62</v>
      </c>
      <c r="C53" s="11">
        <v>0</v>
      </c>
      <c r="D53" s="12">
        <v>980</v>
      </c>
      <c r="E53" s="13">
        <v>1E-4</v>
      </c>
      <c r="F53" s="3">
        <v>3000</v>
      </c>
      <c r="G53" s="13">
        <v>1E-4</v>
      </c>
      <c r="H53" s="3">
        <v>4000</v>
      </c>
      <c r="I53" s="13">
        <v>1E-4</v>
      </c>
      <c r="J53" s="3">
        <v>2000</v>
      </c>
      <c r="K53" s="13">
        <v>1E-4</v>
      </c>
      <c r="L53" s="3">
        <v>2000</v>
      </c>
      <c r="M53" s="13">
        <v>1E-4</v>
      </c>
      <c r="N53" s="3">
        <v>500</v>
      </c>
      <c r="O53" s="13">
        <v>1E-4</v>
      </c>
      <c r="P53" s="3">
        <v>500</v>
      </c>
      <c r="Q53" s="9">
        <f t="shared" si="0"/>
        <v>11760.9</v>
      </c>
    </row>
    <row r="54" spans="1:17" x14ac:dyDescent="0.25">
      <c r="A54" s="5">
        <v>47</v>
      </c>
      <c r="B54" s="5" t="s">
        <v>63</v>
      </c>
      <c r="C54" s="11">
        <v>0</v>
      </c>
      <c r="D54" s="12">
        <v>980</v>
      </c>
      <c r="E54" s="13">
        <v>1E-4</v>
      </c>
      <c r="F54" s="3">
        <v>3000</v>
      </c>
      <c r="G54" s="13">
        <v>1E-4</v>
      </c>
      <c r="H54" s="3">
        <v>4000</v>
      </c>
      <c r="I54" s="13">
        <v>1E-4</v>
      </c>
      <c r="J54" s="3">
        <v>2000</v>
      </c>
      <c r="K54" s="13">
        <v>1E-4</v>
      </c>
      <c r="L54" s="3">
        <v>2000</v>
      </c>
      <c r="M54" s="13">
        <v>1E-4</v>
      </c>
      <c r="N54" s="3">
        <v>500</v>
      </c>
      <c r="O54" s="13">
        <v>1E-4</v>
      </c>
      <c r="P54" s="3">
        <v>500</v>
      </c>
      <c r="Q54" s="9">
        <f t="shared" si="0"/>
        <v>11760.9</v>
      </c>
    </row>
    <row r="55" spans="1:17" x14ac:dyDescent="0.25">
      <c r="A55" s="5">
        <v>48</v>
      </c>
      <c r="B55" s="5" t="s">
        <v>64</v>
      </c>
      <c r="C55" s="11">
        <v>0</v>
      </c>
      <c r="D55" s="12">
        <v>980</v>
      </c>
      <c r="E55" s="13">
        <v>1E-4</v>
      </c>
      <c r="F55" s="3">
        <v>3000</v>
      </c>
      <c r="G55" s="13">
        <v>1E-4</v>
      </c>
      <c r="H55" s="3">
        <v>4000</v>
      </c>
      <c r="I55" s="13">
        <v>1E-4</v>
      </c>
      <c r="J55" s="3">
        <v>2000</v>
      </c>
      <c r="K55" s="13">
        <v>1E-4</v>
      </c>
      <c r="L55" s="3">
        <v>2000</v>
      </c>
      <c r="M55" s="13">
        <v>1E-4</v>
      </c>
      <c r="N55" s="3">
        <v>500</v>
      </c>
      <c r="O55" s="13">
        <v>1E-4</v>
      </c>
      <c r="P55" s="3">
        <v>500</v>
      </c>
      <c r="Q55" s="9">
        <f t="shared" si="0"/>
        <v>11760.9</v>
      </c>
    </row>
    <row r="56" spans="1:17" x14ac:dyDescent="0.25">
      <c r="A56" s="5">
        <v>49</v>
      </c>
      <c r="B56" s="5" t="s">
        <v>65</v>
      </c>
      <c r="C56" s="11">
        <v>0</v>
      </c>
      <c r="D56" s="12">
        <v>980</v>
      </c>
      <c r="E56" s="13">
        <v>1E-4</v>
      </c>
      <c r="F56" s="3">
        <v>3000</v>
      </c>
      <c r="G56" s="13">
        <v>1E-4</v>
      </c>
      <c r="H56" s="3">
        <v>4000</v>
      </c>
      <c r="I56" s="13">
        <v>1E-4</v>
      </c>
      <c r="J56" s="3">
        <v>2000</v>
      </c>
      <c r="K56" s="13">
        <v>1E-4</v>
      </c>
      <c r="L56" s="3">
        <v>2000</v>
      </c>
      <c r="M56" s="13">
        <v>1E-4</v>
      </c>
      <c r="N56" s="3">
        <v>500</v>
      </c>
      <c r="O56" s="13">
        <v>1E-4</v>
      </c>
      <c r="P56" s="3">
        <v>500</v>
      </c>
      <c r="Q56" s="9">
        <f t="shared" si="0"/>
        <v>11760.9</v>
      </c>
    </row>
    <row r="57" spans="1:17" x14ac:dyDescent="0.25">
      <c r="A57" s="5">
        <v>50</v>
      </c>
      <c r="B57" s="5" t="s">
        <v>66</v>
      </c>
      <c r="C57" s="11">
        <v>0</v>
      </c>
      <c r="D57" s="12">
        <v>980</v>
      </c>
      <c r="E57" s="13">
        <v>1E-4</v>
      </c>
      <c r="F57" s="3">
        <v>3000</v>
      </c>
      <c r="G57" s="13">
        <v>1E-4</v>
      </c>
      <c r="H57" s="3">
        <v>4000</v>
      </c>
      <c r="I57" s="13">
        <v>1E-4</v>
      </c>
      <c r="J57" s="3">
        <v>2000</v>
      </c>
      <c r="K57" s="13">
        <v>1E-4</v>
      </c>
      <c r="L57" s="3">
        <v>2000</v>
      </c>
      <c r="M57" s="13">
        <v>1E-4</v>
      </c>
      <c r="N57" s="3">
        <v>500</v>
      </c>
      <c r="O57" s="13">
        <v>1E-4</v>
      </c>
      <c r="P57" s="3">
        <v>500</v>
      </c>
      <c r="Q57" s="9">
        <f t="shared" si="0"/>
        <v>11760.9</v>
      </c>
    </row>
    <row r="58" spans="1:17" x14ac:dyDescent="0.25">
      <c r="A58" s="5">
        <v>51</v>
      </c>
      <c r="B58" s="5" t="s">
        <v>67</v>
      </c>
      <c r="C58" s="11">
        <v>0</v>
      </c>
      <c r="D58" s="12">
        <v>980</v>
      </c>
      <c r="E58" s="13">
        <v>1E-4</v>
      </c>
      <c r="F58" s="3">
        <v>3000</v>
      </c>
      <c r="G58" s="13">
        <v>1E-4</v>
      </c>
      <c r="H58" s="3">
        <v>4000</v>
      </c>
      <c r="I58" s="13">
        <v>1E-4</v>
      </c>
      <c r="J58" s="3">
        <v>2000</v>
      </c>
      <c r="K58" s="13">
        <v>1E-4</v>
      </c>
      <c r="L58" s="3">
        <v>2000</v>
      </c>
      <c r="M58" s="13">
        <v>1E-4</v>
      </c>
      <c r="N58" s="3">
        <v>500</v>
      </c>
      <c r="O58" s="13">
        <v>1E-4</v>
      </c>
      <c r="P58" s="3">
        <v>500</v>
      </c>
      <c r="Q58" s="9">
        <f t="shared" si="0"/>
        <v>11760.9</v>
      </c>
    </row>
    <row r="59" spans="1:17" x14ac:dyDescent="0.25">
      <c r="A59" s="5">
        <v>52</v>
      </c>
      <c r="B59" s="5" t="s">
        <v>68</v>
      </c>
      <c r="C59" s="11">
        <v>0</v>
      </c>
      <c r="D59" s="12">
        <v>980</v>
      </c>
      <c r="E59" s="13">
        <v>1E-4</v>
      </c>
      <c r="F59" s="3">
        <v>3000</v>
      </c>
      <c r="G59" s="13">
        <v>1E-4</v>
      </c>
      <c r="H59" s="3">
        <v>4000</v>
      </c>
      <c r="I59" s="13">
        <v>1E-4</v>
      </c>
      <c r="J59" s="3">
        <v>2000</v>
      </c>
      <c r="K59" s="13">
        <v>1E-4</v>
      </c>
      <c r="L59" s="3">
        <v>2000</v>
      </c>
      <c r="M59" s="13">
        <v>1E-4</v>
      </c>
      <c r="N59" s="3">
        <v>500</v>
      </c>
      <c r="O59" s="13">
        <v>1E-4</v>
      </c>
      <c r="P59" s="3">
        <v>500</v>
      </c>
      <c r="Q59" s="9">
        <f t="shared" si="0"/>
        <v>11760.9</v>
      </c>
    </row>
    <row r="60" spans="1:17" x14ac:dyDescent="0.25">
      <c r="A60" s="5">
        <v>53</v>
      </c>
      <c r="B60" s="5" t="s">
        <v>69</v>
      </c>
      <c r="C60" s="11">
        <v>0</v>
      </c>
      <c r="D60" s="12">
        <v>980</v>
      </c>
      <c r="E60" s="13">
        <v>1E-4</v>
      </c>
      <c r="F60" s="3">
        <v>3000</v>
      </c>
      <c r="G60" s="13">
        <v>1E-4</v>
      </c>
      <c r="H60" s="3">
        <v>4000</v>
      </c>
      <c r="I60" s="13">
        <v>1E-4</v>
      </c>
      <c r="J60" s="3">
        <v>2000</v>
      </c>
      <c r="K60" s="13">
        <v>1E-4</v>
      </c>
      <c r="L60" s="3">
        <v>2000</v>
      </c>
      <c r="M60" s="13">
        <v>1E-4</v>
      </c>
      <c r="N60" s="3">
        <v>500</v>
      </c>
      <c r="O60" s="13">
        <v>1E-4</v>
      </c>
      <c r="P60" s="3">
        <v>500</v>
      </c>
      <c r="Q60" s="9">
        <f t="shared" si="0"/>
        <v>11760.9</v>
      </c>
    </row>
    <row r="61" spans="1:17" x14ac:dyDescent="0.25">
      <c r="A61" s="5">
        <v>54</v>
      </c>
      <c r="B61" s="5" t="s">
        <v>70</v>
      </c>
      <c r="C61" s="11">
        <v>0</v>
      </c>
      <c r="D61" s="12">
        <v>980</v>
      </c>
      <c r="E61" s="13">
        <v>1E-4</v>
      </c>
      <c r="F61" s="3">
        <v>3000</v>
      </c>
      <c r="G61" s="13">
        <v>1E-4</v>
      </c>
      <c r="H61" s="3">
        <v>4000</v>
      </c>
      <c r="I61" s="13">
        <v>1E-4</v>
      </c>
      <c r="J61" s="3">
        <v>2000</v>
      </c>
      <c r="K61" s="13">
        <v>1E-4</v>
      </c>
      <c r="L61" s="3">
        <v>2000</v>
      </c>
      <c r="M61" s="13">
        <v>1E-4</v>
      </c>
      <c r="N61" s="3">
        <v>500</v>
      </c>
      <c r="O61" s="13">
        <v>1E-4</v>
      </c>
      <c r="P61" s="3">
        <v>500</v>
      </c>
      <c r="Q61" s="9">
        <f t="shared" si="0"/>
        <v>11760.9</v>
      </c>
    </row>
    <row r="62" spans="1:17" x14ac:dyDescent="0.25">
      <c r="A62" s="5">
        <v>55</v>
      </c>
      <c r="B62" s="5" t="s">
        <v>71</v>
      </c>
      <c r="C62" s="11">
        <v>0</v>
      </c>
      <c r="D62" s="12">
        <v>980</v>
      </c>
      <c r="E62" s="13">
        <v>1E-4</v>
      </c>
      <c r="F62" s="3">
        <v>3000</v>
      </c>
      <c r="G62" s="13">
        <v>1E-4</v>
      </c>
      <c r="H62" s="3">
        <v>4000</v>
      </c>
      <c r="I62" s="13">
        <v>1E-4</v>
      </c>
      <c r="J62" s="3">
        <v>2000</v>
      </c>
      <c r="K62" s="13">
        <v>1E-4</v>
      </c>
      <c r="L62" s="3">
        <v>2000</v>
      </c>
      <c r="M62" s="13">
        <v>1E-4</v>
      </c>
      <c r="N62" s="3">
        <v>500</v>
      </c>
      <c r="O62" s="13">
        <v>1E-4</v>
      </c>
      <c r="P62" s="3">
        <v>500</v>
      </c>
      <c r="Q62" s="9">
        <f t="shared" si="0"/>
        <v>11760.9</v>
      </c>
    </row>
    <row r="63" spans="1:17" x14ac:dyDescent="0.25">
      <c r="A63" s="5">
        <v>56</v>
      </c>
      <c r="B63" s="5" t="s">
        <v>72</v>
      </c>
      <c r="C63" s="11">
        <v>0</v>
      </c>
      <c r="D63" s="12">
        <v>980</v>
      </c>
      <c r="E63" s="13">
        <v>1E-4</v>
      </c>
      <c r="F63" s="3">
        <v>3000</v>
      </c>
      <c r="G63" s="13">
        <v>1E-4</v>
      </c>
      <c r="H63" s="3">
        <v>4000</v>
      </c>
      <c r="I63" s="13">
        <v>1E-4</v>
      </c>
      <c r="J63" s="3">
        <v>2000</v>
      </c>
      <c r="K63" s="13">
        <v>1E-4</v>
      </c>
      <c r="L63" s="3">
        <v>2000</v>
      </c>
      <c r="M63" s="13">
        <v>1E-4</v>
      </c>
      <c r="N63" s="3">
        <v>500</v>
      </c>
      <c r="O63" s="13">
        <v>1E-4</v>
      </c>
      <c r="P63" s="3">
        <v>500</v>
      </c>
      <c r="Q63" s="9">
        <f t="shared" si="0"/>
        <v>11760.9</v>
      </c>
    </row>
    <row r="64" spans="1:17" x14ac:dyDescent="0.25">
      <c r="A64" s="5">
        <v>57</v>
      </c>
      <c r="B64" s="5" t="s">
        <v>73</v>
      </c>
      <c r="C64" s="11">
        <v>0</v>
      </c>
      <c r="D64" s="12">
        <v>980</v>
      </c>
      <c r="E64" s="13">
        <v>1E-4</v>
      </c>
      <c r="F64" s="3">
        <v>3000</v>
      </c>
      <c r="G64" s="13">
        <v>1E-4</v>
      </c>
      <c r="H64" s="3">
        <v>4000</v>
      </c>
      <c r="I64" s="13">
        <v>1E-4</v>
      </c>
      <c r="J64" s="3">
        <v>2000</v>
      </c>
      <c r="K64" s="13">
        <v>1E-4</v>
      </c>
      <c r="L64" s="3">
        <v>2000</v>
      </c>
      <c r="M64" s="13">
        <v>1E-4</v>
      </c>
      <c r="N64" s="3">
        <v>500</v>
      </c>
      <c r="O64" s="13">
        <v>1E-4</v>
      </c>
      <c r="P64" s="3">
        <v>500</v>
      </c>
      <c r="Q64" s="9">
        <f t="shared" si="0"/>
        <v>11760.9</v>
      </c>
    </row>
    <row r="65" spans="1:17" x14ac:dyDescent="0.25">
      <c r="A65" s="5">
        <v>58</v>
      </c>
      <c r="B65" s="5" t="s">
        <v>74</v>
      </c>
      <c r="C65" s="11">
        <v>0</v>
      </c>
      <c r="D65" s="12">
        <v>980</v>
      </c>
      <c r="E65" s="13">
        <v>1E-4</v>
      </c>
      <c r="F65" s="3">
        <v>3000</v>
      </c>
      <c r="G65" s="13">
        <v>1E-4</v>
      </c>
      <c r="H65" s="3">
        <v>4000</v>
      </c>
      <c r="I65" s="13">
        <v>1E-4</v>
      </c>
      <c r="J65" s="3">
        <v>2000</v>
      </c>
      <c r="K65" s="13">
        <v>1E-4</v>
      </c>
      <c r="L65" s="3">
        <v>2000</v>
      </c>
      <c r="M65" s="13">
        <v>1E-4</v>
      </c>
      <c r="N65" s="3">
        <v>500</v>
      </c>
      <c r="O65" s="13">
        <v>1E-4</v>
      </c>
      <c r="P65" s="3">
        <v>500</v>
      </c>
      <c r="Q65" s="9">
        <f t="shared" si="0"/>
        <v>11760.9</v>
      </c>
    </row>
    <row r="66" spans="1:17" x14ac:dyDescent="0.25">
      <c r="A66" s="5">
        <v>59</v>
      </c>
      <c r="B66" s="5" t="s">
        <v>54</v>
      </c>
      <c r="C66" s="11">
        <v>0</v>
      </c>
      <c r="D66" s="12">
        <v>980</v>
      </c>
      <c r="E66" s="13">
        <v>1E-4</v>
      </c>
      <c r="F66" s="3">
        <v>3000</v>
      </c>
      <c r="G66" s="13">
        <v>1E-4</v>
      </c>
      <c r="H66" s="3">
        <v>4000</v>
      </c>
      <c r="I66" s="13">
        <v>1E-4</v>
      </c>
      <c r="J66" s="3">
        <v>2000</v>
      </c>
      <c r="K66" s="13">
        <v>1E-4</v>
      </c>
      <c r="L66" s="3">
        <v>2000</v>
      </c>
      <c r="M66" s="13">
        <v>1E-4</v>
      </c>
      <c r="N66" s="3">
        <v>500</v>
      </c>
      <c r="O66" s="13">
        <v>1E-4</v>
      </c>
      <c r="P66" s="3">
        <v>500</v>
      </c>
      <c r="Q66" s="9">
        <f t="shared" si="0"/>
        <v>11760.9</v>
      </c>
    </row>
    <row r="67" spans="1:17" x14ac:dyDescent="0.25">
      <c r="A67" s="5">
        <v>60</v>
      </c>
      <c r="B67" s="5" t="s">
        <v>75</v>
      </c>
      <c r="C67" s="11">
        <v>0</v>
      </c>
      <c r="D67" s="12">
        <v>980</v>
      </c>
      <c r="E67" s="13">
        <v>1E-4</v>
      </c>
      <c r="F67" s="3">
        <v>3000</v>
      </c>
      <c r="G67" s="13">
        <v>1E-4</v>
      </c>
      <c r="H67" s="3">
        <v>4000</v>
      </c>
      <c r="I67" s="13">
        <v>1E-4</v>
      </c>
      <c r="J67" s="3">
        <v>2000</v>
      </c>
      <c r="K67" s="13">
        <v>1E-4</v>
      </c>
      <c r="L67" s="3">
        <v>2000</v>
      </c>
      <c r="M67" s="13">
        <v>1E-4</v>
      </c>
      <c r="N67" s="3">
        <v>500</v>
      </c>
      <c r="O67" s="13">
        <v>1E-4</v>
      </c>
      <c r="P67" s="3">
        <v>500</v>
      </c>
      <c r="Q67" s="9">
        <f t="shared" si="0"/>
        <v>11760.9</v>
      </c>
    </row>
    <row r="68" spans="1:17" x14ac:dyDescent="0.25">
      <c r="A68" s="5">
        <v>61</v>
      </c>
      <c r="B68" s="5" t="s">
        <v>76</v>
      </c>
      <c r="C68" s="11">
        <v>0</v>
      </c>
      <c r="D68" s="12">
        <v>980</v>
      </c>
      <c r="E68" s="13">
        <v>1E-4</v>
      </c>
      <c r="F68" s="3">
        <v>3000</v>
      </c>
      <c r="G68" s="13">
        <v>1E-4</v>
      </c>
      <c r="H68" s="3">
        <v>4000</v>
      </c>
      <c r="I68" s="13">
        <v>1E-4</v>
      </c>
      <c r="J68" s="3">
        <v>2000</v>
      </c>
      <c r="K68" s="13">
        <v>1E-4</v>
      </c>
      <c r="L68" s="3">
        <v>2000</v>
      </c>
      <c r="M68" s="13">
        <v>1E-4</v>
      </c>
      <c r="N68" s="3">
        <v>500</v>
      </c>
      <c r="O68" s="13">
        <v>1E-4</v>
      </c>
      <c r="P68" s="3">
        <v>500</v>
      </c>
      <c r="Q68" s="9">
        <f t="shared" si="0"/>
        <v>11760.9</v>
      </c>
    </row>
    <row r="69" spans="1:17" x14ac:dyDescent="0.25">
      <c r="A69" s="5">
        <v>62</v>
      </c>
      <c r="B69" s="5" t="s">
        <v>77</v>
      </c>
      <c r="C69" s="11">
        <v>0</v>
      </c>
      <c r="D69" s="12">
        <f>980*6</f>
        <v>5880</v>
      </c>
      <c r="E69" s="13">
        <v>1E-4</v>
      </c>
      <c r="F69" s="3">
        <v>3000</v>
      </c>
      <c r="G69" s="13">
        <v>1E-4</v>
      </c>
      <c r="H69" s="3">
        <v>4000</v>
      </c>
      <c r="I69" s="13">
        <v>1E-4</v>
      </c>
      <c r="J69" s="3">
        <v>2000</v>
      </c>
      <c r="K69" s="13">
        <v>1E-4</v>
      </c>
      <c r="L69" s="3">
        <v>2000</v>
      </c>
      <c r="M69" s="13">
        <v>1E-4</v>
      </c>
      <c r="N69" s="3">
        <v>500</v>
      </c>
      <c r="O69" s="13">
        <v>1E-4</v>
      </c>
      <c r="P69" s="3">
        <v>500</v>
      </c>
      <c r="Q69" s="9">
        <f>((G69*H69)+(J69*I69)+(L69*K69)+(N69*M69)+(P69*O69))+(D69)*12</f>
        <v>70560.899999999994</v>
      </c>
    </row>
    <row r="70" spans="1:17" x14ac:dyDescent="0.25">
      <c r="A70" s="5">
        <v>63</v>
      </c>
      <c r="B70" s="5" t="s">
        <v>78</v>
      </c>
      <c r="C70" s="11">
        <v>0</v>
      </c>
      <c r="D70" s="12">
        <f>980*2</f>
        <v>1960</v>
      </c>
      <c r="E70" s="13">
        <v>1E-4</v>
      </c>
      <c r="F70" s="3">
        <v>3000</v>
      </c>
      <c r="G70" s="13">
        <v>1E-4</v>
      </c>
      <c r="H70" s="3">
        <v>4000</v>
      </c>
      <c r="I70" s="13">
        <v>1E-4</v>
      </c>
      <c r="J70" s="3">
        <v>2000</v>
      </c>
      <c r="K70" s="13">
        <v>1E-4</v>
      </c>
      <c r="L70" s="3">
        <v>2000</v>
      </c>
      <c r="M70" s="13">
        <v>1E-4</v>
      </c>
      <c r="N70" s="3">
        <v>500</v>
      </c>
      <c r="O70" s="13">
        <v>1E-4</v>
      </c>
      <c r="P70" s="3">
        <v>500</v>
      </c>
      <c r="Q70" s="9">
        <f>((G70*H70)+(J70*I70)+(L70*K70)+(N70*M70)+(P70*O70))+(D70)*12</f>
        <v>23520.9</v>
      </c>
    </row>
    <row r="71" spans="1:17" x14ac:dyDescent="0.25">
      <c r="A71" s="5">
        <v>64</v>
      </c>
      <c r="B71" s="5" t="s">
        <v>79</v>
      </c>
      <c r="C71" s="11">
        <v>0</v>
      </c>
      <c r="D71" s="12">
        <f>980*6</f>
        <v>5880</v>
      </c>
      <c r="E71" s="13">
        <v>1E-4</v>
      </c>
      <c r="F71" s="3">
        <v>3000</v>
      </c>
      <c r="G71" s="13">
        <v>1E-4</v>
      </c>
      <c r="H71" s="3">
        <v>4000</v>
      </c>
      <c r="I71" s="13">
        <v>1E-4</v>
      </c>
      <c r="J71" s="3">
        <v>2000</v>
      </c>
      <c r="K71" s="13">
        <v>1E-4</v>
      </c>
      <c r="L71" s="3">
        <v>2000</v>
      </c>
      <c r="M71" s="13">
        <v>1E-4</v>
      </c>
      <c r="N71" s="3">
        <v>500</v>
      </c>
      <c r="O71" s="13">
        <v>1E-4</v>
      </c>
      <c r="P71" s="3">
        <v>500</v>
      </c>
      <c r="Q71" s="9">
        <f>((G71*H71)+(J71*I71)+(L71*K71)+(N71*M71)+(P71*O71))+(D71)*12</f>
        <v>70560.899999999994</v>
      </c>
    </row>
    <row r="72" spans="1:17" x14ac:dyDescent="0.25">
      <c r="A72" s="5">
        <v>65</v>
      </c>
      <c r="B72" s="5" t="s">
        <v>80</v>
      </c>
      <c r="C72" s="11">
        <v>0</v>
      </c>
      <c r="D72" s="12">
        <f>980*2</f>
        <v>1960</v>
      </c>
      <c r="E72" s="13">
        <v>1E-4</v>
      </c>
      <c r="F72" s="3">
        <v>3000</v>
      </c>
      <c r="G72" s="13">
        <v>1E-4</v>
      </c>
      <c r="H72" s="3">
        <v>4000</v>
      </c>
      <c r="I72" s="13">
        <v>1E-4</v>
      </c>
      <c r="J72" s="3">
        <v>2000</v>
      </c>
      <c r="K72" s="13">
        <v>1E-4</v>
      </c>
      <c r="L72" s="3">
        <v>2000</v>
      </c>
      <c r="M72" s="13">
        <v>1E-4</v>
      </c>
      <c r="N72" s="3">
        <v>500</v>
      </c>
      <c r="O72" s="13">
        <v>1E-4</v>
      </c>
      <c r="P72" s="3">
        <v>500</v>
      </c>
      <c r="Q72" s="9">
        <f>((G72*H72)+(J72*I72)+(L72*K72)+(N72*M72)+(P72*O72))+(D72)*12</f>
        <v>23520.9</v>
      </c>
    </row>
    <row r="73" spans="1:17" x14ac:dyDescent="0.25">
      <c r="A73" s="5">
        <v>66</v>
      </c>
      <c r="B73" s="5" t="s">
        <v>81</v>
      </c>
      <c r="C73" s="11">
        <v>0</v>
      </c>
      <c r="D73" s="12">
        <v>980</v>
      </c>
      <c r="E73" s="13">
        <v>1E-4</v>
      </c>
      <c r="F73" s="3">
        <v>3000</v>
      </c>
      <c r="G73" s="13">
        <v>1E-4</v>
      </c>
      <c r="H73" s="3">
        <v>4000</v>
      </c>
      <c r="I73" s="13">
        <v>1E-4</v>
      </c>
      <c r="J73" s="3">
        <v>2000</v>
      </c>
      <c r="K73" s="13">
        <v>1E-4</v>
      </c>
      <c r="L73" s="3">
        <v>2000</v>
      </c>
      <c r="M73" s="13">
        <v>1E-4</v>
      </c>
      <c r="N73" s="3">
        <v>500</v>
      </c>
      <c r="O73" s="13">
        <v>1E-4</v>
      </c>
      <c r="P73" s="3">
        <v>500</v>
      </c>
      <c r="Q73" s="9">
        <f t="shared" ref="Q73:Q82" si="1">((G73*H73)+(J73*I73)+(L73*K73)+(N73*M73)+(P73*O73))+(D73*1)*12</f>
        <v>11760.9</v>
      </c>
    </row>
    <row r="74" spans="1:17" x14ac:dyDescent="0.25">
      <c r="A74" s="5">
        <v>67</v>
      </c>
      <c r="B74" s="5" t="s">
        <v>119</v>
      </c>
      <c r="C74" s="11">
        <v>0</v>
      </c>
      <c r="D74" s="12">
        <v>980</v>
      </c>
      <c r="E74" s="13">
        <v>1E-4</v>
      </c>
      <c r="F74" s="3">
        <v>10000</v>
      </c>
      <c r="G74" s="13">
        <v>1E-4</v>
      </c>
      <c r="H74" s="3">
        <v>12000</v>
      </c>
      <c r="I74" s="13">
        <v>1E-4</v>
      </c>
      <c r="J74" s="3">
        <v>6000</v>
      </c>
      <c r="K74" s="13">
        <v>1E-4</v>
      </c>
      <c r="L74" s="3">
        <v>6000</v>
      </c>
      <c r="M74" s="13">
        <v>1E-4</v>
      </c>
      <c r="N74" s="3">
        <v>4000</v>
      </c>
      <c r="O74" s="13">
        <v>1E-4</v>
      </c>
      <c r="P74" s="3">
        <v>4000</v>
      </c>
      <c r="Q74" s="9">
        <f t="shared" si="1"/>
        <v>11763.2</v>
      </c>
    </row>
    <row r="75" spans="1:17" x14ac:dyDescent="0.25">
      <c r="A75" s="5">
        <v>68</v>
      </c>
      <c r="B75" s="5" t="s">
        <v>82</v>
      </c>
      <c r="C75" s="11">
        <v>0</v>
      </c>
      <c r="D75" s="12">
        <v>980</v>
      </c>
      <c r="E75" s="13">
        <v>1E-4</v>
      </c>
      <c r="F75" s="3">
        <v>3000</v>
      </c>
      <c r="G75" s="13">
        <v>1E-4</v>
      </c>
      <c r="H75" s="3">
        <v>4000</v>
      </c>
      <c r="I75" s="13">
        <v>1E-4</v>
      </c>
      <c r="J75" s="3">
        <v>2000</v>
      </c>
      <c r="K75" s="13">
        <v>1E-4</v>
      </c>
      <c r="L75" s="3">
        <v>2000</v>
      </c>
      <c r="M75" s="13">
        <v>1E-4</v>
      </c>
      <c r="N75" s="3">
        <v>500</v>
      </c>
      <c r="O75" s="13">
        <v>1E-4</v>
      </c>
      <c r="P75" s="3">
        <v>500</v>
      </c>
      <c r="Q75" s="9">
        <f t="shared" si="1"/>
        <v>11760.9</v>
      </c>
    </row>
    <row r="76" spans="1:17" x14ac:dyDescent="0.25">
      <c r="A76" s="5">
        <v>69</v>
      </c>
      <c r="B76" s="5" t="s">
        <v>83</v>
      </c>
      <c r="C76" s="11">
        <v>0</v>
      </c>
      <c r="D76" s="12">
        <v>980</v>
      </c>
      <c r="E76" s="13">
        <v>1E-4</v>
      </c>
      <c r="F76" s="3">
        <v>3000</v>
      </c>
      <c r="G76" s="13">
        <v>1E-4</v>
      </c>
      <c r="H76" s="3">
        <v>4000</v>
      </c>
      <c r="I76" s="13">
        <v>1E-4</v>
      </c>
      <c r="J76" s="3">
        <v>2000</v>
      </c>
      <c r="K76" s="13">
        <v>1E-4</v>
      </c>
      <c r="L76" s="3">
        <v>2000</v>
      </c>
      <c r="M76" s="13">
        <v>1E-4</v>
      </c>
      <c r="N76" s="3">
        <v>500</v>
      </c>
      <c r="O76" s="13">
        <v>1E-4</v>
      </c>
      <c r="P76" s="3">
        <v>500</v>
      </c>
      <c r="Q76" s="9">
        <f t="shared" si="1"/>
        <v>11760.9</v>
      </c>
    </row>
    <row r="77" spans="1:17" x14ac:dyDescent="0.25">
      <c r="A77" s="5">
        <v>70</v>
      </c>
      <c r="B77" s="5" t="s">
        <v>84</v>
      </c>
      <c r="C77" s="11">
        <v>0</v>
      </c>
      <c r="D77" s="12">
        <v>980</v>
      </c>
      <c r="E77" s="13">
        <v>1E-4</v>
      </c>
      <c r="F77" s="3">
        <v>3000</v>
      </c>
      <c r="G77" s="13">
        <v>1E-4</v>
      </c>
      <c r="H77" s="3">
        <v>4000</v>
      </c>
      <c r="I77" s="13">
        <v>1E-4</v>
      </c>
      <c r="J77" s="3">
        <v>2000</v>
      </c>
      <c r="K77" s="13">
        <v>1E-4</v>
      </c>
      <c r="L77" s="3">
        <v>2000</v>
      </c>
      <c r="M77" s="13">
        <v>1E-4</v>
      </c>
      <c r="N77" s="3">
        <v>500</v>
      </c>
      <c r="O77" s="13">
        <v>1E-4</v>
      </c>
      <c r="P77" s="3">
        <v>500</v>
      </c>
      <c r="Q77" s="9">
        <f t="shared" si="1"/>
        <v>11760.9</v>
      </c>
    </row>
    <row r="78" spans="1:17" x14ac:dyDescent="0.25">
      <c r="A78" s="5">
        <v>71</v>
      </c>
      <c r="B78" s="5" t="s">
        <v>85</v>
      </c>
      <c r="C78" s="11"/>
      <c r="D78" s="12"/>
      <c r="E78" s="13"/>
      <c r="F78" s="3">
        <v>3000</v>
      </c>
      <c r="G78" s="13"/>
      <c r="H78" s="3">
        <v>4000</v>
      </c>
      <c r="I78" s="13"/>
      <c r="J78" s="3">
        <v>2000</v>
      </c>
      <c r="K78" s="13"/>
      <c r="L78" s="3">
        <v>2000</v>
      </c>
      <c r="M78" s="13"/>
      <c r="N78" s="3">
        <v>500</v>
      </c>
      <c r="O78" s="13"/>
      <c r="P78" s="3">
        <v>500</v>
      </c>
      <c r="Q78" s="9">
        <f t="shared" si="1"/>
        <v>0</v>
      </c>
    </row>
    <row r="79" spans="1:17" x14ac:dyDescent="0.25">
      <c r="A79" s="5">
        <v>72</v>
      </c>
      <c r="B79" s="5" t="s">
        <v>86</v>
      </c>
      <c r="C79" s="11"/>
      <c r="D79" s="12"/>
      <c r="E79" s="13"/>
      <c r="F79" s="3">
        <v>3000</v>
      </c>
      <c r="G79" s="13"/>
      <c r="H79" s="3">
        <v>4000</v>
      </c>
      <c r="I79" s="13"/>
      <c r="J79" s="3">
        <v>2000</v>
      </c>
      <c r="K79" s="13"/>
      <c r="L79" s="3">
        <v>2000</v>
      </c>
      <c r="M79" s="13"/>
      <c r="N79" s="3">
        <v>500</v>
      </c>
      <c r="O79" s="13"/>
      <c r="P79" s="3">
        <v>500</v>
      </c>
      <c r="Q79" s="9">
        <f t="shared" si="1"/>
        <v>0</v>
      </c>
    </row>
    <row r="80" spans="1:17" x14ac:dyDescent="0.25">
      <c r="A80" s="5">
        <v>73</v>
      </c>
      <c r="B80" s="5" t="s">
        <v>87</v>
      </c>
      <c r="C80" s="11"/>
      <c r="D80" s="12"/>
      <c r="E80" s="13"/>
      <c r="F80" s="3">
        <v>3000</v>
      </c>
      <c r="G80" s="13"/>
      <c r="H80" s="3">
        <v>4000</v>
      </c>
      <c r="I80" s="13"/>
      <c r="J80" s="3">
        <v>2000</v>
      </c>
      <c r="K80" s="13"/>
      <c r="L80" s="3">
        <v>2000</v>
      </c>
      <c r="M80" s="13"/>
      <c r="N80" s="3">
        <v>500</v>
      </c>
      <c r="O80" s="13"/>
      <c r="P80" s="3">
        <v>500</v>
      </c>
      <c r="Q80" s="9">
        <f t="shared" si="1"/>
        <v>0</v>
      </c>
    </row>
    <row r="81" spans="1:17" x14ac:dyDescent="0.25">
      <c r="A81" s="5">
        <v>74</v>
      </c>
      <c r="B81" s="5" t="s">
        <v>88</v>
      </c>
      <c r="C81" s="11"/>
      <c r="D81" s="12"/>
      <c r="E81" s="13"/>
      <c r="F81" s="3">
        <v>3000</v>
      </c>
      <c r="G81" s="13"/>
      <c r="H81" s="3">
        <v>4000</v>
      </c>
      <c r="I81" s="13"/>
      <c r="J81" s="3">
        <v>2000</v>
      </c>
      <c r="K81" s="13"/>
      <c r="L81" s="3">
        <v>2000</v>
      </c>
      <c r="M81" s="13"/>
      <c r="N81" s="3">
        <v>500</v>
      </c>
      <c r="O81" s="13"/>
      <c r="P81" s="3">
        <v>500</v>
      </c>
      <c r="Q81" s="9">
        <f t="shared" si="1"/>
        <v>0</v>
      </c>
    </row>
    <row r="82" spans="1:17" x14ac:dyDescent="0.25">
      <c r="A82" s="5">
        <v>75</v>
      </c>
      <c r="B82" s="5" t="s">
        <v>89</v>
      </c>
      <c r="C82" s="11"/>
      <c r="D82" s="12"/>
      <c r="E82" s="13"/>
      <c r="F82" s="3">
        <v>3000</v>
      </c>
      <c r="G82" s="13"/>
      <c r="H82" s="3">
        <v>4000</v>
      </c>
      <c r="I82" s="13"/>
      <c r="J82" s="3">
        <v>2000</v>
      </c>
      <c r="K82" s="13"/>
      <c r="L82" s="3">
        <v>2000</v>
      </c>
      <c r="M82" s="13"/>
      <c r="N82" s="3">
        <v>500</v>
      </c>
      <c r="O82" s="13"/>
      <c r="P82" s="3">
        <v>500</v>
      </c>
      <c r="Q82" s="9">
        <f t="shared" si="1"/>
        <v>0</v>
      </c>
    </row>
    <row r="83" spans="1:17" x14ac:dyDescent="0.25">
      <c r="B83" s="15" t="s">
        <v>123</v>
      </c>
      <c r="C83" s="20"/>
      <c r="D83" s="28"/>
      <c r="E83" s="2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14"/>
    </row>
  </sheetData>
  <mergeCells count="9">
    <mergeCell ref="A1:A6"/>
    <mergeCell ref="B4:B7"/>
    <mergeCell ref="B1:Q3"/>
    <mergeCell ref="E4:H5"/>
    <mergeCell ref="I4:L5"/>
    <mergeCell ref="M4:P5"/>
    <mergeCell ref="Q4:Q7"/>
    <mergeCell ref="C4:C7"/>
    <mergeCell ref="D4:D7"/>
  </mergeCells>
  <pageMargins left="0.511811024" right="0.511811024" top="0.78740157499999996" bottom="0.78740157499999996" header="0.31496062000000002" footer="0.31496062000000002"/>
  <headerFooter>
    <oddFooter>&amp;L_x000D_&amp;1#&amp;"Arial"&amp;7&amp;K000000 ***Este documento está clasificado como PUBLICO por TELEFÓNICA.
***This document is classified as PUBLIC by TELEFÓNICA.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1994-CD73-4BFF-B29E-162FA3AF02DA}">
  <sheetPr>
    <tabColor theme="9"/>
  </sheetPr>
  <dimension ref="A1:T35"/>
  <sheetViews>
    <sheetView workbookViewId="0">
      <selection activeCell="T35" sqref="T35"/>
    </sheetView>
  </sheetViews>
  <sheetFormatPr defaultRowHeight="15" x14ac:dyDescent="0.25"/>
  <cols>
    <col min="1" max="1" width="9" customWidth="1"/>
    <col min="2" max="10" width="9.140625" hidden="1" customWidth="1"/>
    <col min="11" max="11" width="42.85546875" bestFit="1" customWidth="1"/>
    <col min="12" max="12" width="11.85546875" customWidth="1"/>
    <col min="13" max="13" width="12.5703125" customWidth="1"/>
    <col min="19" max="19" width="10" customWidth="1"/>
    <col min="20" max="20" width="10.140625" bestFit="1" customWidth="1"/>
  </cols>
  <sheetData>
    <row r="1" spans="1:20" x14ac:dyDescent="0.25">
      <c r="A1" s="87"/>
      <c r="K1" s="73" t="s">
        <v>108</v>
      </c>
      <c r="L1" s="74"/>
      <c r="M1" s="74"/>
      <c r="N1" s="74"/>
      <c r="O1" s="74"/>
      <c r="P1" s="74"/>
      <c r="Q1" s="74"/>
      <c r="R1" s="74"/>
      <c r="S1" s="74"/>
      <c r="T1" s="75"/>
    </row>
    <row r="2" spans="1:20" x14ac:dyDescent="0.25">
      <c r="A2" s="87"/>
      <c r="K2" s="76"/>
      <c r="L2" s="77"/>
      <c r="M2" s="77"/>
      <c r="N2" s="77"/>
      <c r="O2" s="77"/>
      <c r="P2" s="77"/>
      <c r="Q2" s="77"/>
      <c r="R2" s="77"/>
      <c r="S2" s="77"/>
      <c r="T2" s="78"/>
    </row>
    <row r="3" spans="1:20" x14ac:dyDescent="0.25">
      <c r="A3" s="87"/>
      <c r="K3" s="79"/>
      <c r="L3" s="80"/>
      <c r="M3" s="80"/>
      <c r="N3" s="80"/>
      <c r="O3" s="80"/>
      <c r="P3" s="80"/>
      <c r="Q3" s="80"/>
      <c r="R3" s="80"/>
      <c r="S3" s="80"/>
      <c r="T3" s="81"/>
    </row>
    <row r="4" spans="1:20" ht="46.5" customHeight="1" x14ac:dyDescent="0.25">
      <c r="A4" s="87"/>
      <c r="K4" s="62" t="s">
        <v>0</v>
      </c>
      <c r="L4" s="62" t="s">
        <v>1</v>
      </c>
      <c r="M4" s="62" t="s">
        <v>2</v>
      </c>
      <c r="N4" s="62" t="s">
        <v>3</v>
      </c>
      <c r="O4" s="62"/>
      <c r="P4" s="62" t="s">
        <v>4</v>
      </c>
      <c r="Q4" s="62"/>
      <c r="R4" s="62" t="s">
        <v>121</v>
      </c>
      <c r="S4" s="62"/>
      <c r="T4" s="62" t="s">
        <v>12</v>
      </c>
    </row>
    <row r="5" spans="1:20" ht="29.1" customHeight="1" x14ac:dyDescent="0.25">
      <c r="A5" s="87"/>
      <c r="K5" s="62"/>
      <c r="L5" s="62"/>
      <c r="M5" s="62"/>
      <c r="N5" s="62"/>
      <c r="O5" s="62"/>
      <c r="P5" s="86" t="s">
        <v>5</v>
      </c>
      <c r="Q5" s="86"/>
      <c r="R5" s="62"/>
      <c r="S5" s="62"/>
      <c r="T5" s="62"/>
    </row>
    <row r="6" spans="1:20" x14ac:dyDescent="0.25">
      <c r="A6" s="5" t="s">
        <v>94</v>
      </c>
      <c r="K6" s="62"/>
      <c r="L6" s="62"/>
      <c r="M6" s="62"/>
      <c r="N6" s="2" t="s">
        <v>7</v>
      </c>
      <c r="O6" s="2" t="s">
        <v>6</v>
      </c>
      <c r="P6" s="2" t="s">
        <v>8</v>
      </c>
      <c r="Q6" s="2" t="s">
        <v>9</v>
      </c>
      <c r="R6" s="2" t="s">
        <v>10</v>
      </c>
      <c r="S6" s="2" t="s">
        <v>11</v>
      </c>
      <c r="T6" s="62"/>
    </row>
    <row r="7" spans="1:20" x14ac:dyDescent="0.25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5" t="s">
        <v>21</v>
      </c>
      <c r="L7" s="12">
        <f>'LOTE II - FORM. PREÇO 42 LINHAS'!C8</f>
        <v>0</v>
      </c>
      <c r="M7" s="12"/>
      <c r="N7" s="3"/>
      <c r="O7" s="3"/>
      <c r="P7" s="3"/>
      <c r="Q7" s="3"/>
      <c r="R7" s="3"/>
      <c r="S7" s="3"/>
      <c r="T7" s="21"/>
    </row>
    <row r="8" spans="1:20" x14ac:dyDescent="0.25">
      <c r="A8" s="5" t="s">
        <v>99</v>
      </c>
      <c r="B8" s="6"/>
      <c r="C8" s="6"/>
      <c r="D8" s="6"/>
      <c r="E8" s="6"/>
      <c r="F8" s="6"/>
      <c r="G8" s="6"/>
      <c r="H8" s="6"/>
      <c r="I8" s="6"/>
      <c r="J8" s="6"/>
      <c r="K8" s="5" t="s">
        <v>24</v>
      </c>
      <c r="L8" s="12">
        <f>'LOTE II - FORM. PREÇO 42 LINHAS'!C9</f>
        <v>0</v>
      </c>
      <c r="M8" s="12"/>
      <c r="N8" s="3"/>
      <c r="O8" s="3"/>
      <c r="P8" s="3"/>
      <c r="Q8" s="3"/>
      <c r="R8" s="3"/>
      <c r="S8" s="3"/>
      <c r="T8" s="21"/>
    </row>
    <row r="9" spans="1:20" x14ac:dyDescent="0.25">
      <c r="A9" s="5" t="s">
        <v>99</v>
      </c>
      <c r="B9" s="6"/>
      <c r="C9" s="6"/>
      <c r="D9" s="6"/>
      <c r="E9" s="6"/>
      <c r="F9" s="6"/>
      <c r="G9" s="6"/>
      <c r="H9" s="6"/>
      <c r="I9" s="6"/>
      <c r="J9" s="6"/>
      <c r="K9" s="5" t="s">
        <v>25</v>
      </c>
      <c r="L9" s="12">
        <f>'LOTE II - FORM. PREÇO 42 LINHAS'!C10</f>
        <v>0</v>
      </c>
      <c r="M9" s="12"/>
      <c r="N9" s="3"/>
      <c r="O9" s="3"/>
      <c r="P9" s="3"/>
      <c r="Q9" s="3"/>
      <c r="R9" s="3"/>
      <c r="S9" s="3"/>
      <c r="T9" s="21"/>
    </row>
    <row r="10" spans="1:20" x14ac:dyDescent="0.25">
      <c r="A10" s="5" t="s">
        <v>99</v>
      </c>
      <c r="B10" s="6"/>
      <c r="C10" s="6"/>
      <c r="D10" s="6"/>
      <c r="E10" s="6"/>
      <c r="F10" s="6"/>
      <c r="G10" s="6"/>
      <c r="H10" s="6"/>
      <c r="I10" s="6"/>
      <c r="J10" s="6"/>
      <c r="K10" s="5" t="s">
        <v>26</v>
      </c>
      <c r="L10" s="12">
        <f>'LOTE II - FORM. PREÇO 42 LINHAS'!C11</f>
        <v>0</v>
      </c>
      <c r="M10" s="12"/>
      <c r="N10" s="3"/>
      <c r="O10" s="3"/>
      <c r="P10" s="3"/>
      <c r="Q10" s="3"/>
      <c r="R10" s="3"/>
      <c r="S10" s="3"/>
      <c r="T10" s="21"/>
    </row>
    <row r="11" spans="1:20" x14ac:dyDescent="0.25">
      <c r="A11" s="5" t="s">
        <v>99</v>
      </c>
      <c r="B11" s="6"/>
      <c r="C11" s="6"/>
      <c r="D11" s="6"/>
      <c r="E11" s="6"/>
      <c r="F11" s="6"/>
      <c r="G11" s="6"/>
      <c r="H11" s="6"/>
      <c r="I11" s="6"/>
      <c r="J11" s="6"/>
      <c r="K11" s="5" t="s">
        <v>37</v>
      </c>
      <c r="L11" s="12">
        <f>'LOTE II - FORM. PREÇO 42 LINHAS'!C12</f>
        <v>0</v>
      </c>
      <c r="M11" s="12"/>
      <c r="N11" s="3"/>
      <c r="O11" s="3"/>
      <c r="P11" s="3"/>
      <c r="Q11" s="3"/>
      <c r="R11" s="3"/>
      <c r="S11" s="3"/>
      <c r="T11" s="21"/>
    </row>
    <row r="12" spans="1:20" x14ac:dyDescent="0.25">
      <c r="A12" s="5" t="s">
        <v>101</v>
      </c>
      <c r="B12" s="6"/>
      <c r="C12" s="6"/>
      <c r="D12" s="6"/>
      <c r="E12" s="6"/>
      <c r="F12" s="6"/>
      <c r="G12" s="6"/>
      <c r="H12" s="6"/>
      <c r="I12" s="6"/>
      <c r="J12" s="6"/>
      <c r="K12" s="5" t="s">
        <v>41</v>
      </c>
      <c r="L12" s="12">
        <f>'LOTE II - FORM. PREÇO 42 LINHAS'!C13</f>
        <v>0</v>
      </c>
      <c r="M12" s="12"/>
      <c r="N12" s="3"/>
      <c r="O12" s="3"/>
      <c r="P12" s="3"/>
      <c r="Q12" s="3"/>
      <c r="R12" s="3"/>
      <c r="S12" s="3"/>
      <c r="T12" s="21"/>
    </row>
    <row r="13" spans="1:20" x14ac:dyDescent="0.25">
      <c r="A13" s="5" t="s">
        <v>99</v>
      </c>
      <c r="B13" s="6"/>
      <c r="C13" s="6"/>
      <c r="D13" s="6"/>
      <c r="E13" s="6"/>
      <c r="F13" s="6"/>
      <c r="G13" s="6"/>
      <c r="H13" s="6"/>
      <c r="I13" s="6"/>
      <c r="J13" s="6"/>
      <c r="K13" s="5" t="s">
        <v>102</v>
      </c>
      <c r="L13" s="12">
        <f>'LOTE II - FORM. PREÇO 42 LINHAS'!C14</f>
        <v>0</v>
      </c>
      <c r="M13" s="12"/>
      <c r="N13" s="3"/>
      <c r="O13" s="3"/>
      <c r="P13" s="3"/>
      <c r="Q13" s="3"/>
      <c r="R13" s="3"/>
      <c r="S13" s="3"/>
      <c r="T13" s="21"/>
    </row>
    <row r="14" spans="1:20" x14ac:dyDescent="0.25">
      <c r="A14" s="5" t="s">
        <v>99</v>
      </c>
      <c r="B14" s="6"/>
      <c r="C14" s="6"/>
      <c r="D14" s="6"/>
      <c r="E14" s="6"/>
      <c r="F14" s="6"/>
      <c r="G14" s="6"/>
      <c r="H14" s="6"/>
      <c r="I14" s="6"/>
      <c r="J14" s="6"/>
      <c r="K14" s="5" t="s">
        <v>100</v>
      </c>
      <c r="L14" s="12">
        <f>'LOTE II - FORM. PREÇO 42 LINHAS'!C15</f>
        <v>0</v>
      </c>
      <c r="M14" s="12"/>
      <c r="N14" s="3"/>
      <c r="O14" s="3"/>
      <c r="P14" s="3"/>
      <c r="Q14" s="3"/>
      <c r="R14" s="3"/>
      <c r="S14" s="3"/>
      <c r="T14" s="21"/>
    </row>
    <row r="15" spans="1:20" x14ac:dyDescent="0.25">
      <c r="A15" s="5" t="s">
        <v>99</v>
      </c>
      <c r="B15" s="6"/>
      <c r="C15" s="6"/>
      <c r="D15" s="6"/>
      <c r="E15" s="6"/>
      <c r="F15" s="6"/>
      <c r="G15" s="6"/>
      <c r="H15" s="6"/>
      <c r="I15" s="6"/>
      <c r="J15" s="6"/>
      <c r="K15" s="5" t="s">
        <v>43</v>
      </c>
      <c r="L15" s="12">
        <f>'LOTE II - FORM. PREÇO 42 LINHAS'!C16</f>
        <v>0</v>
      </c>
      <c r="M15" s="12"/>
      <c r="N15" s="3"/>
      <c r="O15" s="3"/>
      <c r="P15" s="3"/>
      <c r="Q15" s="3"/>
      <c r="R15" s="3"/>
      <c r="S15" s="3"/>
      <c r="T15" s="21"/>
    </row>
    <row r="16" spans="1:20" x14ac:dyDescent="0.25">
      <c r="A16" s="5" t="s">
        <v>99</v>
      </c>
      <c r="B16" s="6"/>
      <c r="C16" s="6"/>
      <c r="D16" s="6"/>
      <c r="E16" s="6"/>
      <c r="F16" s="6"/>
      <c r="G16" s="6"/>
      <c r="H16" s="6"/>
      <c r="I16" s="6"/>
      <c r="J16" s="6"/>
      <c r="K16" s="5" t="s">
        <v>44</v>
      </c>
      <c r="L16" s="12">
        <f>'LOTE II - FORM. PREÇO 42 LINHAS'!C17</f>
        <v>0</v>
      </c>
      <c r="M16" s="12"/>
      <c r="N16" s="3"/>
      <c r="O16" s="3"/>
      <c r="P16" s="3"/>
      <c r="Q16" s="3"/>
      <c r="R16" s="3"/>
      <c r="S16" s="3"/>
      <c r="T16" s="21"/>
    </row>
    <row r="17" spans="1:20" x14ac:dyDescent="0.25">
      <c r="A17" s="5" t="s">
        <v>99</v>
      </c>
      <c r="B17" s="6"/>
      <c r="C17" s="6"/>
      <c r="D17" s="6"/>
      <c r="E17" s="6"/>
      <c r="F17" s="6"/>
      <c r="G17" s="6"/>
      <c r="H17" s="6"/>
      <c r="I17" s="6"/>
      <c r="J17" s="6"/>
      <c r="K17" s="5" t="s">
        <v>45</v>
      </c>
      <c r="L17" s="12">
        <f>'LOTE II - FORM. PREÇO 42 LINHAS'!C18</f>
        <v>0</v>
      </c>
      <c r="M17" s="12"/>
      <c r="N17" s="3"/>
      <c r="O17" s="3"/>
      <c r="P17" s="3"/>
      <c r="Q17" s="3"/>
      <c r="R17" s="3"/>
      <c r="S17" s="3"/>
      <c r="T17" s="21"/>
    </row>
    <row r="18" spans="1:20" x14ac:dyDescent="0.25">
      <c r="A18" s="5" t="s">
        <v>99</v>
      </c>
      <c r="B18" s="6"/>
      <c r="C18" s="6"/>
      <c r="D18" s="6"/>
      <c r="E18" s="6"/>
      <c r="F18" s="6"/>
      <c r="G18" s="6"/>
      <c r="H18" s="6"/>
      <c r="I18" s="6"/>
      <c r="J18" s="6"/>
      <c r="K18" s="5" t="s">
        <v>49</v>
      </c>
      <c r="L18" s="12">
        <f>'LOTE II - FORM. PREÇO 42 LINHAS'!C19</f>
        <v>0</v>
      </c>
      <c r="M18" s="12"/>
      <c r="N18" s="3"/>
      <c r="O18" s="3"/>
      <c r="P18" s="3"/>
      <c r="Q18" s="3"/>
      <c r="R18" s="3"/>
      <c r="S18" s="3"/>
      <c r="T18" s="21"/>
    </row>
    <row r="19" spans="1:20" x14ac:dyDescent="0.25">
      <c r="A19" s="5" t="s">
        <v>104</v>
      </c>
      <c r="B19" s="6"/>
      <c r="C19" s="6"/>
      <c r="D19" s="6"/>
      <c r="E19" s="6"/>
      <c r="F19" s="6"/>
      <c r="G19" s="6"/>
      <c r="H19" s="6"/>
      <c r="I19" s="6"/>
      <c r="J19" s="6"/>
      <c r="K19" s="5" t="s">
        <v>103</v>
      </c>
      <c r="L19" s="12">
        <f>'LOTE II - FORM. PREÇO 42 LINHAS'!C20</f>
        <v>0</v>
      </c>
      <c r="M19" s="12"/>
      <c r="N19" s="3"/>
      <c r="O19" s="3"/>
      <c r="P19" s="3"/>
      <c r="Q19" s="3"/>
      <c r="R19" s="3"/>
      <c r="S19" s="3"/>
      <c r="T19" s="21"/>
    </row>
    <row r="20" spans="1:20" x14ac:dyDescent="0.25">
      <c r="A20" s="5" t="s">
        <v>99</v>
      </c>
      <c r="B20" s="6"/>
      <c r="C20" s="6"/>
      <c r="D20" s="6"/>
      <c r="E20" s="6"/>
      <c r="F20" s="6"/>
      <c r="G20" s="6"/>
      <c r="H20" s="6"/>
      <c r="I20" s="6"/>
      <c r="J20" s="6"/>
      <c r="K20" s="5" t="s">
        <v>55</v>
      </c>
      <c r="L20" s="12">
        <f>'LOTE II - FORM. PREÇO 42 LINHAS'!C21</f>
        <v>0</v>
      </c>
      <c r="M20" s="12"/>
      <c r="N20" s="3"/>
      <c r="O20" s="3"/>
      <c r="P20" s="3"/>
      <c r="Q20" s="3"/>
      <c r="R20" s="3"/>
      <c r="S20" s="3"/>
      <c r="T20" s="21"/>
    </row>
    <row r="21" spans="1:20" x14ac:dyDescent="0.25">
      <c r="A21" s="5" t="s">
        <v>99</v>
      </c>
      <c r="B21" s="6"/>
      <c r="C21" s="6"/>
      <c r="D21" s="6"/>
      <c r="E21" s="6"/>
      <c r="F21" s="6"/>
      <c r="G21" s="6"/>
      <c r="H21" s="6"/>
      <c r="I21" s="6"/>
      <c r="J21" s="6"/>
      <c r="K21" s="5" t="s">
        <v>56</v>
      </c>
      <c r="L21" s="12">
        <f>'LOTE II - FORM. PREÇO 42 LINHAS'!C22</f>
        <v>0</v>
      </c>
      <c r="M21" s="12"/>
      <c r="N21" s="3"/>
      <c r="O21" s="3"/>
      <c r="P21" s="3"/>
      <c r="Q21" s="3"/>
      <c r="R21" s="3"/>
      <c r="S21" s="3"/>
      <c r="T21" s="21"/>
    </row>
    <row r="22" spans="1:20" x14ac:dyDescent="0.25">
      <c r="A22" s="5" t="s">
        <v>99</v>
      </c>
      <c r="B22" s="6"/>
      <c r="C22" s="6"/>
      <c r="D22" s="6"/>
      <c r="E22" s="6"/>
      <c r="F22" s="6"/>
      <c r="G22" s="6"/>
      <c r="H22" s="6"/>
      <c r="I22" s="6"/>
      <c r="J22" s="6"/>
      <c r="K22" s="5" t="s">
        <v>57</v>
      </c>
      <c r="L22" s="12">
        <f>'LOTE II - FORM. PREÇO 42 LINHAS'!C23</f>
        <v>0</v>
      </c>
      <c r="M22" s="12"/>
      <c r="N22" s="3"/>
      <c r="O22" s="3"/>
      <c r="P22" s="3"/>
      <c r="Q22" s="3"/>
      <c r="R22" s="3"/>
      <c r="S22" s="3"/>
      <c r="T22" s="21"/>
    </row>
    <row r="23" spans="1:20" x14ac:dyDescent="0.25">
      <c r="A23" s="5" t="s">
        <v>105</v>
      </c>
      <c r="B23" s="6"/>
      <c r="C23" s="6"/>
      <c r="D23" s="6"/>
      <c r="E23" s="6"/>
      <c r="F23" s="6"/>
      <c r="G23" s="6"/>
      <c r="H23" s="6"/>
      <c r="I23" s="6"/>
      <c r="J23" s="6"/>
      <c r="K23" s="5" t="s">
        <v>58</v>
      </c>
      <c r="L23" s="12">
        <f>'LOTE II - FORM. PREÇO 42 LINHAS'!C24</f>
        <v>0</v>
      </c>
      <c r="M23" s="12"/>
      <c r="N23" s="3"/>
      <c r="O23" s="3"/>
      <c r="P23" s="3"/>
      <c r="Q23" s="3"/>
      <c r="R23" s="3"/>
      <c r="S23" s="3"/>
      <c r="T23" s="21"/>
    </row>
    <row r="24" spans="1:20" x14ac:dyDescent="0.25">
      <c r="A24" s="5" t="s">
        <v>99</v>
      </c>
      <c r="B24" s="6"/>
      <c r="C24" s="6"/>
      <c r="D24" s="6"/>
      <c r="E24" s="6"/>
      <c r="F24" s="6"/>
      <c r="G24" s="6"/>
      <c r="H24" s="6"/>
      <c r="I24" s="6"/>
      <c r="J24" s="6"/>
      <c r="K24" s="5" t="s">
        <v>60</v>
      </c>
      <c r="L24" s="12">
        <f>'LOTE II - FORM. PREÇO 42 LINHAS'!C25</f>
        <v>0</v>
      </c>
      <c r="M24" s="12"/>
      <c r="N24" s="3"/>
      <c r="O24" s="3"/>
      <c r="P24" s="3"/>
      <c r="Q24" s="3"/>
      <c r="R24" s="3"/>
      <c r="S24" s="3"/>
      <c r="T24" s="21"/>
    </row>
    <row r="25" spans="1:20" x14ac:dyDescent="0.25">
      <c r="A25" s="5" t="s">
        <v>99</v>
      </c>
      <c r="B25" s="6"/>
      <c r="C25" s="6"/>
      <c r="D25" s="6"/>
      <c r="E25" s="6"/>
      <c r="F25" s="6"/>
      <c r="G25" s="6"/>
      <c r="H25" s="6"/>
      <c r="I25" s="6"/>
      <c r="J25" s="6"/>
      <c r="K25" s="5" t="s">
        <v>62</v>
      </c>
      <c r="L25" s="12">
        <f>'LOTE II - FORM. PREÇO 42 LINHAS'!C26</f>
        <v>0</v>
      </c>
      <c r="M25" s="12"/>
      <c r="N25" s="3"/>
      <c r="O25" s="3"/>
      <c r="P25" s="3"/>
      <c r="Q25" s="3"/>
      <c r="R25" s="3"/>
      <c r="S25" s="3"/>
      <c r="T25" s="21"/>
    </row>
    <row r="26" spans="1:20" x14ac:dyDescent="0.25">
      <c r="A26" s="5" t="s">
        <v>99</v>
      </c>
      <c r="B26" s="6"/>
      <c r="C26" s="6"/>
      <c r="D26" s="6"/>
      <c r="E26" s="6"/>
      <c r="F26" s="6"/>
      <c r="G26" s="6"/>
      <c r="H26" s="6"/>
      <c r="I26" s="6"/>
      <c r="J26" s="6"/>
      <c r="K26" s="5" t="s">
        <v>106</v>
      </c>
      <c r="L26" s="12">
        <f>'LOTE II - FORM. PREÇO 42 LINHAS'!C27</f>
        <v>0</v>
      </c>
      <c r="M26" s="12"/>
      <c r="N26" s="3"/>
      <c r="O26" s="3"/>
      <c r="P26" s="3"/>
      <c r="Q26" s="3"/>
      <c r="R26" s="3"/>
      <c r="S26" s="3"/>
      <c r="T26" s="21"/>
    </row>
    <row r="27" spans="1:20" x14ac:dyDescent="0.25">
      <c r="A27" s="5" t="s">
        <v>99</v>
      </c>
      <c r="B27" s="6"/>
      <c r="C27" s="6"/>
      <c r="D27" s="6"/>
      <c r="E27" s="6"/>
      <c r="F27" s="6"/>
      <c r="G27" s="6"/>
      <c r="H27" s="6"/>
      <c r="I27" s="6"/>
      <c r="J27" s="6"/>
      <c r="K27" s="5" t="s">
        <v>70</v>
      </c>
      <c r="L27" s="12">
        <f>'LOTE II - FORM. PREÇO 42 LINHAS'!C28</f>
        <v>0</v>
      </c>
      <c r="M27" s="12"/>
      <c r="N27" s="3"/>
      <c r="O27" s="3"/>
      <c r="P27" s="3"/>
      <c r="Q27" s="3"/>
      <c r="R27" s="3"/>
      <c r="S27" s="3"/>
      <c r="T27" s="21"/>
    </row>
    <row r="28" spans="1:20" x14ac:dyDescent="0.25">
      <c r="A28" s="5" t="s">
        <v>99</v>
      </c>
      <c r="B28" s="6"/>
      <c r="C28" s="6"/>
      <c r="D28" s="6"/>
      <c r="E28" s="6"/>
      <c r="F28" s="6"/>
      <c r="G28" s="6"/>
      <c r="H28" s="6"/>
      <c r="I28" s="6"/>
      <c r="J28" s="6"/>
      <c r="K28" s="5" t="s">
        <v>73</v>
      </c>
      <c r="L28" s="12">
        <f>'LOTE II - FORM. PREÇO 42 LINHAS'!C29</f>
        <v>0</v>
      </c>
      <c r="M28" s="12"/>
      <c r="N28" s="3"/>
      <c r="O28" s="3"/>
      <c r="P28" s="3"/>
      <c r="Q28" s="3"/>
      <c r="R28" s="3"/>
      <c r="S28" s="3"/>
      <c r="T28" s="21"/>
    </row>
    <row r="29" spans="1:20" x14ac:dyDescent="0.25">
      <c r="A29" s="5" t="s">
        <v>99</v>
      </c>
      <c r="B29" s="6"/>
      <c r="C29" s="6"/>
      <c r="D29" s="6"/>
      <c r="E29" s="6"/>
      <c r="F29" s="6"/>
      <c r="G29" s="6"/>
      <c r="H29" s="6"/>
      <c r="I29" s="6"/>
      <c r="J29" s="6"/>
      <c r="K29" s="5" t="s">
        <v>74</v>
      </c>
      <c r="L29" s="12">
        <f>'LOTE II - FORM. PREÇO 42 LINHAS'!C30</f>
        <v>0</v>
      </c>
      <c r="M29" s="12"/>
      <c r="N29" s="3"/>
      <c r="O29" s="3"/>
      <c r="P29" s="3"/>
      <c r="Q29" s="3"/>
      <c r="R29" s="3"/>
      <c r="S29" s="3"/>
      <c r="T29" s="21"/>
    </row>
    <row r="30" spans="1:20" ht="15" customHeight="1" x14ac:dyDescent="0.25">
      <c r="A30" s="5" t="s">
        <v>99</v>
      </c>
      <c r="B30" s="6"/>
      <c r="C30" s="6"/>
      <c r="D30" s="6"/>
      <c r="E30" s="6"/>
      <c r="F30" s="6"/>
      <c r="G30" s="6"/>
      <c r="H30" s="6"/>
      <c r="I30" s="6"/>
      <c r="J30" s="6"/>
      <c r="K30" s="5" t="s">
        <v>76</v>
      </c>
      <c r="L30" s="12">
        <f>'LOTE II - FORM. PREÇO 42 LINHAS'!C31</f>
        <v>0</v>
      </c>
      <c r="M30" s="12"/>
      <c r="N30" s="3"/>
      <c r="O30" s="3"/>
      <c r="P30" s="3"/>
      <c r="Q30" s="3"/>
      <c r="R30" s="3"/>
      <c r="S30" s="3"/>
      <c r="T30" s="21"/>
    </row>
    <row r="31" spans="1:20" ht="15" customHeight="1" x14ac:dyDescent="0.25">
      <c r="A31" s="5" t="s">
        <v>99</v>
      </c>
      <c r="B31" s="6"/>
      <c r="C31" s="6"/>
      <c r="D31" s="6"/>
      <c r="E31" s="6"/>
      <c r="F31" s="6"/>
      <c r="G31" s="6"/>
      <c r="H31" s="6"/>
      <c r="I31" s="6"/>
      <c r="J31" s="6"/>
      <c r="K31" s="5" t="s">
        <v>77</v>
      </c>
      <c r="L31" s="12">
        <f>'LOTE II - FORM. PREÇO 42 LINHAS'!C32</f>
        <v>0</v>
      </c>
      <c r="M31" s="12"/>
      <c r="N31" s="3"/>
      <c r="O31" s="3"/>
      <c r="P31" s="3"/>
      <c r="Q31" s="3"/>
      <c r="R31" s="3"/>
      <c r="S31" s="3"/>
      <c r="T31" s="21"/>
    </row>
    <row r="32" spans="1:20" ht="15" customHeight="1" x14ac:dyDescent="0.25">
      <c r="A32" s="5" t="s">
        <v>107</v>
      </c>
      <c r="B32" s="6"/>
      <c r="C32" s="6"/>
      <c r="D32" s="6"/>
      <c r="E32" s="6"/>
      <c r="F32" s="6"/>
      <c r="G32" s="6"/>
      <c r="H32" s="6"/>
      <c r="I32" s="6"/>
      <c r="J32" s="6"/>
      <c r="K32" s="5" t="s">
        <v>79</v>
      </c>
      <c r="L32" s="12">
        <f>'LOTE II - FORM. PREÇO 42 LINHAS'!C33</f>
        <v>0</v>
      </c>
      <c r="M32" s="12"/>
      <c r="N32" s="3"/>
      <c r="O32" s="3"/>
      <c r="P32" s="3"/>
      <c r="Q32" s="3"/>
      <c r="R32" s="3"/>
      <c r="S32" s="3"/>
      <c r="T32" s="21"/>
    </row>
    <row r="33" spans="1:20" x14ac:dyDescent="0.25">
      <c r="A33" s="5" t="s">
        <v>104</v>
      </c>
      <c r="B33" s="6"/>
      <c r="C33" s="6"/>
      <c r="D33" s="6"/>
      <c r="E33" s="6"/>
      <c r="F33" s="6"/>
      <c r="G33" s="6"/>
      <c r="H33" s="6"/>
      <c r="I33" s="6"/>
      <c r="J33" s="6"/>
      <c r="K33" s="5" t="s">
        <v>81</v>
      </c>
      <c r="L33" s="12">
        <f>'LOTE II - FORM. PREÇO 42 LINHAS'!C34</f>
        <v>0</v>
      </c>
      <c r="M33" s="12"/>
      <c r="N33" s="3"/>
      <c r="O33" s="3"/>
      <c r="P33" s="3"/>
      <c r="Q33" s="3"/>
      <c r="R33" s="3"/>
      <c r="S33" s="3"/>
      <c r="T33" s="21"/>
    </row>
    <row r="34" spans="1:20" x14ac:dyDescent="0.25">
      <c r="A34" s="17" t="s">
        <v>99</v>
      </c>
      <c r="B34" s="6"/>
      <c r="C34" s="6"/>
      <c r="D34" s="6"/>
      <c r="E34" s="6"/>
      <c r="F34" s="6"/>
      <c r="G34" s="6"/>
      <c r="H34" s="6"/>
      <c r="I34" s="6"/>
      <c r="J34" s="6"/>
      <c r="K34" s="17" t="s">
        <v>82</v>
      </c>
      <c r="L34" s="22">
        <f>'LOTE II - FORM. PREÇO 42 LINHAS'!C35</f>
        <v>0</v>
      </c>
      <c r="M34" s="22"/>
      <c r="N34" s="18"/>
      <c r="O34" s="18"/>
      <c r="P34" s="18"/>
      <c r="Q34" s="18"/>
      <c r="R34" s="18"/>
      <c r="S34" s="18"/>
      <c r="T34" s="23"/>
    </row>
    <row r="35" spans="1:20" x14ac:dyDescent="0.25">
      <c r="A35" s="27" t="s">
        <v>132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4"/>
    </row>
  </sheetData>
  <mergeCells count="11">
    <mergeCell ref="P5:Q5"/>
    <mergeCell ref="A1:A3"/>
    <mergeCell ref="K1:T3"/>
    <mergeCell ref="A4:A5"/>
    <mergeCell ref="K4:K6"/>
    <mergeCell ref="L4:L6"/>
    <mergeCell ref="M4:M6"/>
    <mergeCell ref="N4:O5"/>
    <mergeCell ref="P4:Q4"/>
    <mergeCell ref="R4:S5"/>
    <mergeCell ref="T4:T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A84B-7EDF-42F3-B177-205AB36AB29B}">
  <sheetPr>
    <tabColor theme="6"/>
  </sheetPr>
  <dimension ref="A1:Q36"/>
  <sheetViews>
    <sheetView workbookViewId="0">
      <selection activeCell="D8" sqref="D8"/>
    </sheetView>
  </sheetViews>
  <sheetFormatPr defaultRowHeight="15" x14ac:dyDescent="0.25"/>
  <cols>
    <col min="2" max="2" width="42.85546875" bestFit="1" customWidth="1"/>
    <col min="3" max="3" width="12.140625" customWidth="1"/>
    <col min="4" max="4" width="13.7109375" customWidth="1"/>
    <col min="17" max="17" width="14.5703125" customWidth="1"/>
  </cols>
  <sheetData>
    <row r="1" spans="1:17" x14ac:dyDescent="0.25">
      <c r="A1" s="70"/>
      <c r="B1" s="73" t="s">
        <v>98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</row>
    <row r="2" spans="1:17" x14ac:dyDescent="0.25">
      <c r="A2" s="70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x14ac:dyDescent="0.25">
      <c r="A3" s="70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14.45" customHeight="1" x14ac:dyDescent="0.25">
      <c r="A4" s="70"/>
      <c r="B4" s="72" t="s">
        <v>0</v>
      </c>
      <c r="C4" s="72" t="s">
        <v>1</v>
      </c>
      <c r="D4" s="72" t="s">
        <v>2</v>
      </c>
      <c r="E4" s="82" t="s">
        <v>15</v>
      </c>
      <c r="F4" s="83"/>
      <c r="G4" s="83"/>
      <c r="H4" s="84"/>
      <c r="I4" s="82" t="s">
        <v>16</v>
      </c>
      <c r="J4" s="83"/>
      <c r="K4" s="83"/>
      <c r="L4" s="84"/>
      <c r="M4" s="82" t="s">
        <v>121</v>
      </c>
      <c r="N4" s="83"/>
      <c r="O4" s="83"/>
      <c r="P4" s="84"/>
      <c r="Q4" s="72" t="s">
        <v>12</v>
      </c>
    </row>
    <row r="5" spans="1:17" ht="14.45" customHeight="1" x14ac:dyDescent="0.25">
      <c r="A5" s="70"/>
      <c r="B5" s="63"/>
      <c r="C5" s="63"/>
      <c r="D5" s="63"/>
      <c r="E5" s="66"/>
      <c r="F5" s="85"/>
      <c r="G5" s="85"/>
      <c r="H5" s="67"/>
      <c r="I5" s="66"/>
      <c r="J5" s="85"/>
      <c r="K5" s="85"/>
      <c r="L5" s="67"/>
      <c r="M5" s="66"/>
      <c r="N5" s="85"/>
      <c r="O5" s="85"/>
      <c r="P5" s="67"/>
      <c r="Q5" s="63"/>
    </row>
    <row r="6" spans="1:17" x14ac:dyDescent="0.25">
      <c r="A6" s="71"/>
      <c r="B6" s="63"/>
      <c r="C6" s="63"/>
      <c r="D6" s="63"/>
      <c r="E6" s="1"/>
      <c r="F6" s="2" t="s">
        <v>7</v>
      </c>
      <c r="G6" s="2"/>
      <c r="H6" s="2" t="s">
        <v>6</v>
      </c>
      <c r="I6" s="2"/>
      <c r="J6" s="2" t="s">
        <v>8</v>
      </c>
      <c r="K6" s="2"/>
      <c r="L6" s="2" t="s">
        <v>9</v>
      </c>
      <c r="M6" s="2"/>
      <c r="N6" s="2" t="s">
        <v>10</v>
      </c>
      <c r="O6" s="2"/>
      <c r="P6" s="2" t="s">
        <v>11</v>
      </c>
      <c r="Q6" s="63"/>
    </row>
    <row r="7" spans="1:17" ht="45.6" customHeight="1" x14ac:dyDescent="0.25">
      <c r="A7" s="4" t="s">
        <v>94</v>
      </c>
      <c r="B7" s="61"/>
      <c r="C7" s="61"/>
      <c r="D7" s="61"/>
      <c r="E7" s="1" t="s">
        <v>17</v>
      </c>
      <c r="F7" s="2" t="s">
        <v>14</v>
      </c>
      <c r="G7" s="1" t="s">
        <v>17</v>
      </c>
      <c r="H7" s="2" t="s">
        <v>14</v>
      </c>
      <c r="I7" s="1" t="s">
        <v>17</v>
      </c>
      <c r="J7" s="2" t="s">
        <v>14</v>
      </c>
      <c r="K7" s="1" t="s">
        <v>17</v>
      </c>
      <c r="L7" s="2" t="s">
        <v>14</v>
      </c>
      <c r="M7" s="1" t="s">
        <v>17</v>
      </c>
      <c r="N7" s="2" t="s">
        <v>14</v>
      </c>
      <c r="O7" s="1" t="s">
        <v>17</v>
      </c>
      <c r="P7" s="2" t="s">
        <v>14</v>
      </c>
      <c r="Q7" s="61"/>
    </row>
    <row r="8" spans="1:17" x14ac:dyDescent="0.25">
      <c r="A8" s="5" t="s">
        <v>99</v>
      </c>
      <c r="B8" s="5" t="s">
        <v>21</v>
      </c>
      <c r="C8" s="12">
        <v>0</v>
      </c>
      <c r="D8" s="12"/>
      <c r="E8" s="3"/>
      <c r="F8" s="3">
        <v>500</v>
      </c>
      <c r="G8" s="3"/>
      <c r="H8" s="3">
        <v>500</v>
      </c>
      <c r="I8" s="3"/>
      <c r="J8" s="3">
        <v>500</v>
      </c>
      <c r="K8" s="3"/>
      <c r="L8" s="3">
        <v>500</v>
      </c>
      <c r="M8" s="3"/>
      <c r="N8" s="3">
        <v>200</v>
      </c>
      <c r="O8" s="3"/>
      <c r="P8" s="3">
        <v>200</v>
      </c>
      <c r="Q8" s="9">
        <f>((E8*F8)+(G8*H8)+(J8*I8)+(L8*K8)+(N8*M8)+(P8*O8))+(D8*1)*12</f>
        <v>0</v>
      </c>
    </row>
    <row r="9" spans="1:17" x14ac:dyDescent="0.25">
      <c r="A9" s="5" t="s">
        <v>99</v>
      </c>
      <c r="B9" s="5" t="s">
        <v>24</v>
      </c>
      <c r="C9" s="12">
        <v>0</v>
      </c>
      <c r="D9" s="12"/>
      <c r="E9" s="3"/>
      <c r="F9" s="3">
        <v>500</v>
      </c>
      <c r="G9" s="3"/>
      <c r="H9" s="3">
        <v>500</v>
      </c>
      <c r="I9" s="3"/>
      <c r="J9" s="3">
        <v>500</v>
      </c>
      <c r="K9" s="3"/>
      <c r="L9" s="3">
        <v>500</v>
      </c>
      <c r="M9" s="3"/>
      <c r="N9" s="3">
        <v>200</v>
      </c>
      <c r="O9" s="3"/>
      <c r="P9" s="3">
        <v>200</v>
      </c>
      <c r="Q9" s="9">
        <f t="shared" ref="Q9:Q35" si="0">((E9*F9)+(G9*H9)+(J9*I9)+(L9*K9)+(N9*M9)+(P9*O9))+(D9*1)*12</f>
        <v>0</v>
      </c>
    </row>
    <row r="10" spans="1:17" x14ac:dyDescent="0.25">
      <c r="A10" s="5" t="s">
        <v>99</v>
      </c>
      <c r="B10" s="5" t="s">
        <v>25</v>
      </c>
      <c r="C10" s="12">
        <v>0</v>
      </c>
      <c r="D10" s="12"/>
      <c r="E10" s="3"/>
      <c r="F10" s="3">
        <v>500</v>
      </c>
      <c r="G10" s="3"/>
      <c r="H10" s="3">
        <v>500</v>
      </c>
      <c r="I10" s="3"/>
      <c r="J10" s="3">
        <v>500</v>
      </c>
      <c r="K10" s="3"/>
      <c r="L10" s="3">
        <v>500</v>
      </c>
      <c r="M10" s="3"/>
      <c r="N10" s="3">
        <v>200</v>
      </c>
      <c r="O10" s="3"/>
      <c r="P10" s="3">
        <v>200</v>
      </c>
      <c r="Q10" s="9">
        <f t="shared" si="0"/>
        <v>0</v>
      </c>
    </row>
    <row r="11" spans="1:17" x14ac:dyDescent="0.25">
      <c r="A11" s="5" t="s">
        <v>99</v>
      </c>
      <c r="B11" s="5" t="s">
        <v>26</v>
      </c>
      <c r="C11" s="12">
        <v>0</v>
      </c>
      <c r="D11" s="12"/>
      <c r="E11" s="3"/>
      <c r="F11" s="3">
        <v>500</v>
      </c>
      <c r="G11" s="3"/>
      <c r="H11" s="3">
        <v>500</v>
      </c>
      <c r="I11" s="3"/>
      <c r="J11" s="3">
        <v>500</v>
      </c>
      <c r="K11" s="3"/>
      <c r="L11" s="3">
        <v>500</v>
      </c>
      <c r="M11" s="3"/>
      <c r="N11" s="3">
        <v>200</v>
      </c>
      <c r="O11" s="3"/>
      <c r="P11" s="3">
        <v>200</v>
      </c>
      <c r="Q11" s="9">
        <f t="shared" si="0"/>
        <v>0</v>
      </c>
    </row>
    <row r="12" spans="1:17" x14ac:dyDescent="0.25">
      <c r="A12" s="5" t="s">
        <v>99</v>
      </c>
      <c r="B12" s="5" t="s">
        <v>37</v>
      </c>
      <c r="C12" s="12">
        <v>0</v>
      </c>
      <c r="D12" s="12"/>
      <c r="E12" s="3"/>
      <c r="F12" s="3">
        <v>500</v>
      </c>
      <c r="G12" s="3"/>
      <c r="H12" s="3">
        <v>500</v>
      </c>
      <c r="I12" s="3"/>
      <c r="J12" s="3">
        <v>500</v>
      </c>
      <c r="K12" s="3"/>
      <c r="L12" s="3">
        <v>500</v>
      </c>
      <c r="M12" s="3"/>
      <c r="N12" s="3">
        <v>200</v>
      </c>
      <c r="O12" s="3"/>
      <c r="P12" s="3">
        <v>200</v>
      </c>
      <c r="Q12" s="9">
        <f t="shared" si="0"/>
        <v>0</v>
      </c>
    </row>
    <row r="13" spans="1:17" x14ac:dyDescent="0.25">
      <c r="A13" s="5" t="s">
        <v>101</v>
      </c>
      <c r="B13" s="5" t="s">
        <v>41</v>
      </c>
      <c r="C13" s="12">
        <v>0</v>
      </c>
      <c r="D13" s="12"/>
      <c r="E13" s="3"/>
      <c r="F13" s="3">
        <v>500</v>
      </c>
      <c r="G13" s="3"/>
      <c r="H13" s="3">
        <v>500</v>
      </c>
      <c r="I13" s="3"/>
      <c r="J13" s="3">
        <v>500</v>
      </c>
      <c r="K13" s="3"/>
      <c r="L13" s="3">
        <v>500</v>
      </c>
      <c r="M13" s="3"/>
      <c r="N13" s="3">
        <v>200</v>
      </c>
      <c r="O13" s="3"/>
      <c r="P13" s="3">
        <v>200</v>
      </c>
      <c r="Q13" s="9">
        <f t="shared" si="0"/>
        <v>0</v>
      </c>
    </row>
    <row r="14" spans="1:17" x14ac:dyDescent="0.25">
      <c r="A14" s="5" t="s">
        <v>99</v>
      </c>
      <c r="B14" s="5" t="s">
        <v>102</v>
      </c>
      <c r="C14" s="12">
        <v>0</v>
      </c>
      <c r="D14" s="12"/>
      <c r="E14" s="3"/>
      <c r="F14" s="3">
        <v>500</v>
      </c>
      <c r="G14" s="3"/>
      <c r="H14" s="3">
        <v>500</v>
      </c>
      <c r="I14" s="3"/>
      <c r="J14" s="3">
        <v>500</v>
      </c>
      <c r="K14" s="3"/>
      <c r="L14" s="3">
        <v>500</v>
      </c>
      <c r="M14" s="3"/>
      <c r="N14" s="3">
        <v>200</v>
      </c>
      <c r="O14" s="3"/>
      <c r="P14" s="3">
        <v>200</v>
      </c>
      <c r="Q14" s="9">
        <f t="shared" si="0"/>
        <v>0</v>
      </c>
    </row>
    <row r="15" spans="1:17" x14ac:dyDescent="0.25">
      <c r="A15" s="5" t="s">
        <v>99</v>
      </c>
      <c r="B15" s="5" t="s">
        <v>100</v>
      </c>
      <c r="C15" s="12">
        <v>0</v>
      </c>
      <c r="D15" s="12"/>
      <c r="E15" s="3"/>
      <c r="F15" s="3">
        <v>500</v>
      </c>
      <c r="G15" s="3"/>
      <c r="H15" s="3">
        <v>500</v>
      </c>
      <c r="I15" s="3"/>
      <c r="J15" s="3">
        <v>500</v>
      </c>
      <c r="K15" s="3"/>
      <c r="L15" s="3">
        <v>500</v>
      </c>
      <c r="M15" s="3"/>
      <c r="N15" s="3">
        <v>200</v>
      </c>
      <c r="O15" s="3"/>
      <c r="P15" s="3">
        <v>200</v>
      </c>
      <c r="Q15" s="9">
        <f t="shared" si="0"/>
        <v>0</v>
      </c>
    </row>
    <row r="16" spans="1:17" x14ac:dyDescent="0.25">
      <c r="A16" s="5" t="s">
        <v>99</v>
      </c>
      <c r="B16" s="5" t="s">
        <v>43</v>
      </c>
      <c r="C16" s="12">
        <v>0</v>
      </c>
      <c r="D16" s="12"/>
      <c r="E16" s="3"/>
      <c r="F16" s="3">
        <v>500</v>
      </c>
      <c r="G16" s="3"/>
      <c r="H16" s="3">
        <v>500</v>
      </c>
      <c r="I16" s="3"/>
      <c r="J16" s="3">
        <v>500</v>
      </c>
      <c r="K16" s="3"/>
      <c r="L16" s="3">
        <v>500</v>
      </c>
      <c r="M16" s="3"/>
      <c r="N16" s="3">
        <v>200</v>
      </c>
      <c r="O16" s="3"/>
      <c r="P16" s="3">
        <v>200</v>
      </c>
      <c r="Q16" s="9">
        <f t="shared" si="0"/>
        <v>0</v>
      </c>
    </row>
    <row r="17" spans="1:17" x14ac:dyDescent="0.25">
      <c r="A17" s="5" t="s">
        <v>99</v>
      </c>
      <c r="B17" s="5" t="s">
        <v>44</v>
      </c>
      <c r="C17" s="12">
        <v>0</v>
      </c>
      <c r="D17" s="12"/>
      <c r="E17" s="3"/>
      <c r="F17" s="3">
        <v>500</v>
      </c>
      <c r="G17" s="3"/>
      <c r="H17" s="3">
        <v>500</v>
      </c>
      <c r="I17" s="3"/>
      <c r="J17" s="3">
        <v>500</v>
      </c>
      <c r="K17" s="3"/>
      <c r="L17" s="3">
        <v>500</v>
      </c>
      <c r="M17" s="3"/>
      <c r="N17" s="3">
        <v>200</v>
      </c>
      <c r="O17" s="3"/>
      <c r="P17" s="3">
        <v>200</v>
      </c>
      <c r="Q17" s="9">
        <f t="shared" si="0"/>
        <v>0</v>
      </c>
    </row>
    <row r="18" spans="1:17" x14ac:dyDescent="0.25">
      <c r="A18" s="5" t="s">
        <v>99</v>
      </c>
      <c r="B18" s="5" t="s">
        <v>45</v>
      </c>
      <c r="C18" s="12">
        <v>0</v>
      </c>
      <c r="D18" s="12"/>
      <c r="E18" s="3"/>
      <c r="F18" s="3">
        <v>500</v>
      </c>
      <c r="G18" s="3"/>
      <c r="H18" s="3">
        <v>500</v>
      </c>
      <c r="I18" s="3"/>
      <c r="J18" s="3">
        <v>500</v>
      </c>
      <c r="K18" s="3"/>
      <c r="L18" s="3">
        <v>500</v>
      </c>
      <c r="M18" s="3"/>
      <c r="N18" s="3">
        <v>200</v>
      </c>
      <c r="O18" s="3"/>
      <c r="P18" s="3">
        <v>200</v>
      </c>
      <c r="Q18" s="9">
        <f t="shared" si="0"/>
        <v>0</v>
      </c>
    </row>
    <row r="19" spans="1:17" x14ac:dyDescent="0.25">
      <c r="A19" s="5" t="s">
        <v>99</v>
      </c>
      <c r="B19" s="5" t="s">
        <v>49</v>
      </c>
      <c r="C19" s="12">
        <v>0</v>
      </c>
      <c r="D19" s="12"/>
      <c r="E19" s="3"/>
      <c r="F19" s="3">
        <v>500</v>
      </c>
      <c r="G19" s="3"/>
      <c r="H19" s="3">
        <v>500</v>
      </c>
      <c r="I19" s="3"/>
      <c r="J19" s="3">
        <v>500</v>
      </c>
      <c r="K19" s="3"/>
      <c r="L19" s="3">
        <v>500</v>
      </c>
      <c r="M19" s="3"/>
      <c r="N19" s="3">
        <v>200</v>
      </c>
      <c r="O19" s="3"/>
      <c r="P19" s="3">
        <v>200</v>
      </c>
      <c r="Q19" s="9">
        <f t="shared" si="0"/>
        <v>0</v>
      </c>
    </row>
    <row r="20" spans="1:17" x14ac:dyDescent="0.25">
      <c r="A20" s="5" t="s">
        <v>104</v>
      </c>
      <c r="B20" s="5" t="s">
        <v>103</v>
      </c>
      <c r="C20" s="12">
        <v>0</v>
      </c>
      <c r="D20" s="12"/>
      <c r="E20" s="3"/>
      <c r="F20" s="3">
        <v>500</v>
      </c>
      <c r="G20" s="3"/>
      <c r="H20" s="3">
        <v>500</v>
      </c>
      <c r="I20" s="3"/>
      <c r="J20" s="3">
        <v>500</v>
      </c>
      <c r="K20" s="3"/>
      <c r="L20" s="3">
        <v>500</v>
      </c>
      <c r="M20" s="3"/>
      <c r="N20" s="3">
        <v>200</v>
      </c>
      <c r="O20" s="3"/>
      <c r="P20" s="3">
        <v>200</v>
      </c>
      <c r="Q20" s="9">
        <f t="shared" si="0"/>
        <v>0</v>
      </c>
    </row>
    <row r="21" spans="1:17" x14ac:dyDescent="0.25">
      <c r="A21" s="5" t="s">
        <v>99</v>
      </c>
      <c r="B21" s="5" t="s">
        <v>55</v>
      </c>
      <c r="C21" s="12">
        <v>0</v>
      </c>
      <c r="D21" s="12"/>
      <c r="E21" s="3"/>
      <c r="F21" s="3">
        <v>500</v>
      </c>
      <c r="G21" s="3"/>
      <c r="H21" s="3">
        <v>500</v>
      </c>
      <c r="I21" s="3"/>
      <c r="J21" s="3">
        <v>500</v>
      </c>
      <c r="K21" s="3"/>
      <c r="L21" s="3">
        <v>500</v>
      </c>
      <c r="M21" s="3"/>
      <c r="N21" s="3">
        <v>200</v>
      </c>
      <c r="O21" s="3"/>
      <c r="P21" s="3">
        <v>200</v>
      </c>
      <c r="Q21" s="9">
        <f t="shared" si="0"/>
        <v>0</v>
      </c>
    </row>
    <row r="22" spans="1:17" x14ac:dyDescent="0.25">
      <c r="A22" s="5" t="s">
        <v>99</v>
      </c>
      <c r="B22" s="5" t="s">
        <v>56</v>
      </c>
      <c r="C22" s="12">
        <v>0</v>
      </c>
      <c r="D22" s="12"/>
      <c r="E22" s="3"/>
      <c r="F22" s="3">
        <v>500</v>
      </c>
      <c r="G22" s="3"/>
      <c r="H22" s="3">
        <v>500</v>
      </c>
      <c r="I22" s="3"/>
      <c r="J22" s="3">
        <v>500</v>
      </c>
      <c r="K22" s="3"/>
      <c r="L22" s="3">
        <v>500</v>
      </c>
      <c r="M22" s="3"/>
      <c r="N22" s="3">
        <v>200</v>
      </c>
      <c r="O22" s="3"/>
      <c r="P22" s="3">
        <v>200</v>
      </c>
      <c r="Q22" s="9">
        <f t="shared" si="0"/>
        <v>0</v>
      </c>
    </row>
    <row r="23" spans="1:17" x14ac:dyDescent="0.25">
      <c r="A23" s="5" t="s">
        <v>99</v>
      </c>
      <c r="B23" s="5" t="s">
        <v>57</v>
      </c>
      <c r="C23" s="12">
        <v>0</v>
      </c>
      <c r="D23" s="12"/>
      <c r="E23" s="3"/>
      <c r="F23" s="3">
        <v>500</v>
      </c>
      <c r="G23" s="3"/>
      <c r="H23" s="3">
        <v>500</v>
      </c>
      <c r="I23" s="3"/>
      <c r="J23" s="3">
        <v>500</v>
      </c>
      <c r="K23" s="3"/>
      <c r="L23" s="3">
        <v>500</v>
      </c>
      <c r="M23" s="3"/>
      <c r="N23" s="3">
        <v>200</v>
      </c>
      <c r="O23" s="3"/>
      <c r="P23" s="3">
        <v>200</v>
      </c>
      <c r="Q23" s="9">
        <f>((E23*F23)+(G23*H23)+(J23*I23)+(L23*K23)+(N23*M23)+(P23*O23))+(D23*1)*12</f>
        <v>0</v>
      </c>
    </row>
    <row r="24" spans="1:17" x14ac:dyDescent="0.25">
      <c r="A24" s="5" t="s">
        <v>105</v>
      </c>
      <c r="B24" s="5" t="s">
        <v>58</v>
      </c>
      <c r="C24" s="12">
        <v>0</v>
      </c>
      <c r="D24" s="12"/>
      <c r="E24" s="3"/>
      <c r="F24" s="3">
        <v>4000</v>
      </c>
      <c r="G24" s="3"/>
      <c r="H24" s="3">
        <v>4000</v>
      </c>
      <c r="I24" s="3"/>
      <c r="J24" s="3">
        <v>4000</v>
      </c>
      <c r="K24" s="3"/>
      <c r="L24" s="3">
        <v>4000</v>
      </c>
      <c r="M24" s="3"/>
      <c r="N24" s="3">
        <v>1000</v>
      </c>
      <c r="O24" s="3"/>
      <c r="P24" s="3">
        <v>1000</v>
      </c>
      <c r="Q24" s="9">
        <f t="shared" si="0"/>
        <v>0</v>
      </c>
    </row>
    <row r="25" spans="1:17" x14ac:dyDescent="0.25">
      <c r="A25" s="5" t="s">
        <v>99</v>
      </c>
      <c r="B25" s="5" t="s">
        <v>60</v>
      </c>
      <c r="C25" s="12">
        <v>0</v>
      </c>
      <c r="D25" s="12"/>
      <c r="E25" s="3"/>
      <c r="F25" s="3">
        <v>500</v>
      </c>
      <c r="G25" s="3"/>
      <c r="H25" s="3">
        <v>500</v>
      </c>
      <c r="I25" s="3"/>
      <c r="J25" s="3">
        <v>500</v>
      </c>
      <c r="K25" s="3"/>
      <c r="L25" s="3">
        <v>500</v>
      </c>
      <c r="M25" s="3"/>
      <c r="N25" s="3">
        <v>200</v>
      </c>
      <c r="O25" s="3"/>
      <c r="P25" s="3">
        <v>200</v>
      </c>
      <c r="Q25" s="9">
        <f t="shared" si="0"/>
        <v>0</v>
      </c>
    </row>
    <row r="26" spans="1:17" x14ac:dyDescent="0.25">
      <c r="A26" s="5" t="s">
        <v>99</v>
      </c>
      <c r="B26" s="5" t="s">
        <v>62</v>
      </c>
      <c r="C26" s="12">
        <v>0</v>
      </c>
      <c r="D26" s="12"/>
      <c r="E26" s="3"/>
      <c r="F26" s="3">
        <v>500</v>
      </c>
      <c r="G26" s="3"/>
      <c r="H26" s="3">
        <v>500</v>
      </c>
      <c r="I26" s="3"/>
      <c r="J26" s="3">
        <v>500</v>
      </c>
      <c r="K26" s="3"/>
      <c r="L26" s="3">
        <v>500</v>
      </c>
      <c r="M26" s="3"/>
      <c r="N26" s="3">
        <v>200</v>
      </c>
      <c r="O26" s="3"/>
      <c r="P26" s="3">
        <v>200</v>
      </c>
      <c r="Q26" s="9">
        <f t="shared" si="0"/>
        <v>0</v>
      </c>
    </row>
    <row r="27" spans="1:17" x14ac:dyDescent="0.25">
      <c r="A27" s="5" t="s">
        <v>99</v>
      </c>
      <c r="B27" s="5" t="s">
        <v>106</v>
      </c>
      <c r="C27" s="12">
        <v>0</v>
      </c>
      <c r="D27" s="12"/>
      <c r="E27" s="3"/>
      <c r="F27" s="3">
        <v>500</v>
      </c>
      <c r="G27" s="3"/>
      <c r="H27" s="3">
        <v>500</v>
      </c>
      <c r="I27" s="3"/>
      <c r="J27" s="3">
        <v>500</v>
      </c>
      <c r="K27" s="3"/>
      <c r="L27" s="3">
        <v>500</v>
      </c>
      <c r="M27" s="3"/>
      <c r="N27" s="3">
        <v>200</v>
      </c>
      <c r="O27" s="3"/>
      <c r="P27" s="3">
        <v>200</v>
      </c>
      <c r="Q27" s="9">
        <f t="shared" si="0"/>
        <v>0</v>
      </c>
    </row>
    <row r="28" spans="1:17" x14ac:dyDescent="0.25">
      <c r="A28" s="5" t="s">
        <v>99</v>
      </c>
      <c r="B28" s="5" t="s">
        <v>70</v>
      </c>
      <c r="C28" s="12">
        <v>0</v>
      </c>
      <c r="D28" s="12"/>
      <c r="E28" s="3"/>
      <c r="F28" s="3">
        <v>500</v>
      </c>
      <c r="G28" s="3"/>
      <c r="H28" s="3">
        <v>500</v>
      </c>
      <c r="I28" s="3"/>
      <c r="J28" s="3">
        <v>500</v>
      </c>
      <c r="K28" s="3"/>
      <c r="L28" s="3">
        <v>500</v>
      </c>
      <c r="M28" s="3"/>
      <c r="N28" s="3">
        <v>200</v>
      </c>
      <c r="O28" s="3"/>
      <c r="P28" s="3">
        <v>200</v>
      </c>
      <c r="Q28" s="9">
        <f t="shared" si="0"/>
        <v>0</v>
      </c>
    </row>
    <row r="29" spans="1:17" x14ac:dyDescent="0.25">
      <c r="A29" s="5" t="s">
        <v>99</v>
      </c>
      <c r="B29" s="5" t="s">
        <v>73</v>
      </c>
      <c r="C29" s="12">
        <v>0</v>
      </c>
      <c r="D29" s="12"/>
      <c r="E29" s="3"/>
      <c r="F29" s="3">
        <v>500</v>
      </c>
      <c r="G29" s="3"/>
      <c r="H29" s="3">
        <v>500</v>
      </c>
      <c r="I29" s="3"/>
      <c r="J29" s="3">
        <v>500</v>
      </c>
      <c r="K29" s="3"/>
      <c r="L29" s="3">
        <v>500</v>
      </c>
      <c r="M29" s="3"/>
      <c r="N29" s="3">
        <v>200</v>
      </c>
      <c r="O29" s="3"/>
      <c r="P29" s="3">
        <v>200</v>
      </c>
      <c r="Q29" s="9">
        <f t="shared" si="0"/>
        <v>0</v>
      </c>
    </row>
    <row r="30" spans="1:17" x14ac:dyDescent="0.25">
      <c r="A30" s="5" t="s">
        <v>99</v>
      </c>
      <c r="B30" s="5" t="s">
        <v>74</v>
      </c>
      <c r="C30" s="12">
        <v>0</v>
      </c>
      <c r="D30" s="12"/>
      <c r="E30" s="3"/>
      <c r="F30" s="3">
        <v>500</v>
      </c>
      <c r="G30" s="3"/>
      <c r="H30" s="3">
        <v>500</v>
      </c>
      <c r="I30" s="3"/>
      <c r="J30" s="3">
        <v>500</v>
      </c>
      <c r="K30" s="3"/>
      <c r="L30" s="3">
        <v>500</v>
      </c>
      <c r="M30" s="3"/>
      <c r="N30" s="3">
        <v>200</v>
      </c>
      <c r="O30" s="3"/>
      <c r="P30" s="3">
        <v>200</v>
      </c>
      <c r="Q30" s="9">
        <f t="shared" si="0"/>
        <v>0</v>
      </c>
    </row>
    <row r="31" spans="1:17" x14ac:dyDescent="0.25">
      <c r="A31" s="5" t="s">
        <v>99</v>
      </c>
      <c r="B31" s="5" t="s">
        <v>76</v>
      </c>
      <c r="C31" s="12">
        <v>0</v>
      </c>
      <c r="D31" s="12"/>
      <c r="E31" s="3"/>
      <c r="F31" s="3">
        <v>500</v>
      </c>
      <c r="G31" s="3"/>
      <c r="H31" s="3">
        <v>500</v>
      </c>
      <c r="I31" s="3"/>
      <c r="J31" s="3">
        <v>500</v>
      </c>
      <c r="K31" s="3"/>
      <c r="L31" s="3">
        <v>500</v>
      </c>
      <c r="M31" s="3"/>
      <c r="N31" s="3">
        <v>200</v>
      </c>
      <c r="O31" s="3"/>
      <c r="P31" s="3">
        <v>200</v>
      </c>
      <c r="Q31" s="9">
        <f t="shared" si="0"/>
        <v>0</v>
      </c>
    </row>
    <row r="32" spans="1:17" x14ac:dyDescent="0.25">
      <c r="A32" s="5" t="s">
        <v>99</v>
      </c>
      <c r="B32" s="5" t="s">
        <v>77</v>
      </c>
      <c r="C32" s="12">
        <v>0</v>
      </c>
      <c r="D32" s="12"/>
      <c r="E32" s="3"/>
      <c r="F32" s="3">
        <v>4000</v>
      </c>
      <c r="G32" s="3"/>
      <c r="H32" s="3">
        <v>4000</v>
      </c>
      <c r="I32" s="3"/>
      <c r="J32" s="3">
        <v>4000</v>
      </c>
      <c r="K32" s="3"/>
      <c r="L32" s="3">
        <v>4000</v>
      </c>
      <c r="M32" s="3"/>
      <c r="N32" s="3">
        <v>1000</v>
      </c>
      <c r="O32" s="3"/>
      <c r="P32" s="3">
        <v>1000</v>
      </c>
      <c r="Q32" s="9">
        <f t="shared" si="0"/>
        <v>0</v>
      </c>
    </row>
    <row r="33" spans="1:17" x14ac:dyDescent="0.25">
      <c r="A33" s="5" t="s">
        <v>107</v>
      </c>
      <c r="B33" s="5" t="s">
        <v>79</v>
      </c>
      <c r="C33" s="12">
        <v>0</v>
      </c>
      <c r="D33" s="12"/>
      <c r="E33" s="3"/>
      <c r="F33" s="3">
        <v>4000</v>
      </c>
      <c r="G33" s="3"/>
      <c r="H33" s="3">
        <v>4000</v>
      </c>
      <c r="I33" s="3"/>
      <c r="J33" s="3">
        <v>4000</v>
      </c>
      <c r="K33" s="3"/>
      <c r="L33" s="3">
        <v>4000</v>
      </c>
      <c r="M33" s="3"/>
      <c r="N33" s="3">
        <v>1000</v>
      </c>
      <c r="O33" s="3"/>
      <c r="P33" s="3">
        <v>1000</v>
      </c>
      <c r="Q33" s="9">
        <f t="shared" si="0"/>
        <v>0</v>
      </c>
    </row>
    <row r="34" spans="1:17" x14ac:dyDescent="0.25">
      <c r="A34" s="5" t="s">
        <v>104</v>
      </c>
      <c r="B34" s="5" t="s">
        <v>81</v>
      </c>
      <c r="C34" s="12">
        <v>0</v>
      </c>
      <c r="D34" s="12"/>
      <c r="E34" s="3"/>
      <c r="F34" s="3">
        <v>4000</v>
      </c>
      <c r="G34" s="3"/>
      <c r="H34" s="3">
        <v>4000</v>
      </c>
      <c r="I34" s="3"/>
      <c r="J34" s="3">
        <v>4000</v>
      </c>
      <c r="K34" s="3"/>
      <c r="L34" s="3">
        <v>4000</v>
      </c>
      <c r="M34" s="3"/>
      <c r="N34" s="3">
        <v>1000</v>
      </c>
      <c r="O34" s="3"/>
      <c r="P34" s="3">
        <v>1000</v>
      </c>
      <c r="Q34" s="9">
        <f t="shared" si="0"/>
        <v>0</v>
      </c>
    </row>
    <row r="35" spans="1:17" x14ac:dyDescent="0.25">
      <c r="A35" s="5" t="s">
        <v>99</v>
      </c>
      <c r="B35" s="5" t="s">
        <v>82</v>
      </c>
      <c r="C35" s="12">
        <v>0</v>
      </c>
      <c r="D35" s="12"/>
      <c r="E35" s="3"/>
      <c r="F35" s="3">
        <v>500</v>
      </c>
      <c r="G35" s="3"/>
      <c r="H35" s="3">
        <v>500</v>
      </c>
      <c r="I35" s="3"/>
      <c r="J35" s="3">
        <v>500</v>
      </c>
      <c r="K35" s="3"/>
      <c r="L35" s="3">
        <v>500</v>
      </c>
      <c r="M35" s="3"/>
      <c r="N35" s="3">
        <v>200</v>
      </c>
      <c r="O35" s="3"/>
      <c r="P35" s="3">
        <v>200</v>
      </c>
      <c r="Q35" s="9">
        <f t="shared" si="0"/>
        <v>0</v>
      </c>
    </row>
    <row r="36" spans="1:17" x14ac:dyDescent="0.25">
      <c r="A36" s="15" t="s">
        <v>124</v>
      </c>
      <c r="B36" s="10"/>
      <c r="C36" s="29">
        <f>SUM(C8:C35)</f>
        <v>0</v>
      </c>
      <c r="D36" s="29"/>
      <c r="E36" s="10"/>
      <c r="F36" s="10">
        <f>SUM(F8:F35)</f>
        <v>28000</v>
      </c>
      <c r="G36" s="10"/>
      <c r="H36" s="10">
        <f>SUM(H8:H35)</f>
        <v>28000</v>
      </c>
      <c r="I36" s="10"/>
      <c r="J36" s="10">
        <f>SUM(J8:J35)</f>
        <v>28000</v>
      </c>
      <c r="K36" s="10"/>
      <c r="L36" s="10">
        <f>SUM(L8:L35)</f>
        <v>28000</v>
      </c>
      <c r="M36" s="10"/>
      <c r="N36" s="10">
        <f>SUM(N8:N35)</f>
        <v>8800</v>
      </c>
      <c r="O36" s="10"/>
      <c r="P36" s="10">
        <f>SUM(P8:P35)</f>
        <v>8800</v>
      </c>
      <c r="Q36" s="14">
        <f>SUM(Q8:Q35)</f>
        <v>0</v>
      </c>
    </row>
  </sheetData>
  <mergeCells count="9">
    <mergeCell ref="A1:A6"/>
    <mergeCell ref="B1:Q3"/>
    <mergeCell ref="B4:B7"/>
    <mergeCell ref="C4:C7"/>
    <mergeCell ref="D4:D7"/>
    <mergeCell ref="E4:H5"/>
    <mergeCell ref="I4:L5"/>
    <mergeCell ref="M4:P5"/>
    <mergeCell ref="Q4:Q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0396-6D04-4C95-AA44-FE516575D027}">
  <sheetPr>
    <tabColor theme="5" tint="0.59999389629810485"/>
  </sheetPr>
  <dimension ref="A1:P9"/>
  <sheetViews>
    <sheetView workbookViewId="0">
      <selection activeCell="M7" sqref="M7"/>
    </sheetView>
  </sheetViews>
  <sheetFormatPr defaultRowHeight="15" x14ac:dyDescent="0.25"/>
  <cols>
    <col min="1" max="1" width="9" customWidth="1"/>
    <col min="2" max="9" width="9.140625" hidden="1" customWidth="1"/>
    <col min="10" max="10" width="42.85546875" bestFit="1" customWidth="1"/>
    <col min="11" max="11" width="11.85546875" customWidth="1"/>
    <col min="12" max="13" width="12.5703125" customWidth="1"/>
    <col min="16" max="16" width="12.5703125" customWidth="1"/>
  </cols>
  <sheetData>
    <row r="1" spans="1:16" x14ac:dyDescent="0.25">
      <c r="A1" s="87"/>
      <c r="J1" s="73" t="s">
        <v>113</v>
      </c>
      <c r="K1" s="74"/>
      <c r="L1" s="74"/>
      <c r="M1" s="74"/>
      <c r="N1" s="74"/>
      <c r="O1" s="74"/>
      <c r="P1" s="75"/>
    </row>
    <row r="2" spans="1:16" x14ac:dyDescent="0.25">
      <c r="A2" s="87"/>
      <c r="J2" s="76"/>
      <c r="K2" s="77"/>
      <c r="L2" s="77"/>
      <c r="M2" s="77"/>
      <c r="N2" s="77"/>
      <c r="O2" s="77"/>
      <c r="P2" s="78"/>
    </row>
    <row r="3" spans="1:16" x14ac:dyDescent="0.25">
      <c r="A3" s="87"/>
      <c r="J3" s="79"/>
      <c r="K3" s="80"/>
      <c r="L3" s="80"/>
      <c r="M3" s="80"/>
      <c r="N3" s="80"/>
      <c r="O3" s="80"/>
      <c r="P3" s="81"/>
    </row>
    <row r="4" spans="1:16" ht="46.5" customHeight="1" x14ac:dyDescent="0.25">
      <c r="A4" s="87"/>
      <c r="J4" s="62" t="s">
        <v>0</v>
      </c>
      <c r="K4" s="62" t="s">
        <v>125</v>
      </c>
      <c r="L4" s="62" t="s">
        <v>126</v>
      </c>
      <c r="M4" s="7"/>
      <c r="N4" s="62" t="s">
        <v>127</v>
      </c>
      <c r="O4" s="62"/>
      <c r="P4" s="62" t="s">
        <v>12</v>
      </c>
    </row>
    <row r="5" spans="1:16" ht="29.1" customHeight="1" x14ac:dyDescent="0.25">
      <c r="A5" s="87"/>
      <c r="J5" s="62"/>
      <c r="K5" s="62"/>
      <c r="L5" s="62"/>
      <c r="M5" s="63" t="s">
        <v>130</v>
      </c>
      <c r="N5" s="62"/>
      <c r="O5" s="62"/>
      <c r="P5" s="62"/>
    </row>
    <row r="6" spans="1:16" ht="23.45" customHeight="1" x14ac:dyDescent="0.25">
      <c r="A6" s="5" t="s">
        <v>94</v>
      </c>
      <c r="J6" s="62"/>
      <c r="K6" s="62"/>
      <c r="L6" s="62"/>
      <c r="M6" s="61"/>
      <c r="N6" s="2" t="s">
        <v>128</v>
      </c>
      <c r="O6" s="2" t="s">
        <v>129</v>
      </c>
      <c r="P6" s="62"/>
    </row>
    <row r="7" spans="1:16" x14ac:dyDescent="0.25">
      <c r="A7" s="5">
        <v>1</v>
      </c>
      <c r="B7" s="6"/>
      <c r="C7" s="6"/>
      <c r="D7" s="6"/>
      <c r="E7" s="6"/>
      <c r="F7" s="6"/>
      <c r="G7" s="6"/>
      <c r="H7" s="6"/>
      <c r="I7" s="6"/>
      <c r="J7" s="5" t="s">
        <v>110</v>
      </c>
      <c r="K7" s="12">
        <v>0</v>
      </c>
      <c r="L7" s="3">
        <v>9</v>
      </c>
      <c r="M7" s="3"/>
      <c r="N7" s="16">
        <v>9000</v>
      </c>
      <c r="O7" s="3"/>
      <c r="P7" s="9">
        <f>((L7*M7)+(N7*O7))*12</f>
        <v>0</v>
      </c>
    </row>
    <row r="8" spans="1:16" x14ac:dyDescent="0.25">
      <c r="A8" s="5">
        <v>2</v>
      </c>
      <c r="B8" s="6"/>
      <c r="C8" s="6"/>
      <c r="D8" s="6"/>
      <c r="E8" s="6"/>
      <c r="F8" s="6"/>
      <c r="G8" s="6"/>
      <c r="H8" s="6"/>
      <c r="I8" s="6"/>
      <c r="J8" s="5" t="s">
        <v>111</v>
      </c>
      <c r="K8" s="12">
        <v>0</v>
      </c>
      <c r="L8" s="3">
        <v>9</v>
      </c>
      <c r="M8" s="3"/>
      <c r="N8" s="16">
        <v>9000</v>
      </c>
      <c r="O8" s="3"/>
      <c r="P8" s="9">
        <f>((L8*M8)+(N8*O8))*12</f>
        <v>0</v>
      </c>
    </row>
    <row r="9" spans="1:16" x14ac:dyDescent="0.25">
      <c r="A9" s="3" t="s">
        <v>132</v>
      </c>
      <c r="J9" s="24"/>
      <c r="K9" s="10"/>
      <c r="L9" s="10"/>
      <c r="M9" s="10"/>
      <c r="N9" s="10"/>
      <c r="O9" s="10"/>
      <c r="P9" s="25">
        <f>SUM(P7:P8)</f>
        <v>0</v>
      </c>
    </row>
  </sheetData>
  <mergeCells count="9">
    <mergeCell ref="A1:A3"/>
    <mergeCell ref="J1:P3"/>
    <mergeCell ref="A4:A5"/>
    <mergeCell ref="J4:J6"/>
    <mergeCell ref="K4:K6"/>
    <mergeCell ref="L4:L6"/>
    <mergeCell ref="N4:O5"/>
    <mergeCell ref="P4:P6"/>
    <mergeCell ref="M5:M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D584-C6F8-4D03-8BB4-1C2F9B81C29D}">
  <sheetPr>
    <tabColor theme="5" tint="0.59999389629810485"/>
  </sheetPr>
  <dimension ref="I12:P20"/>
  <sheetViews>
    <sheetView topLeftCell="I11" workbookViewId="0">
      <selection activeCell="K18" sqref="K18"/>
    </sheetView>
  </sheetViews>
  <sheetFormatPr defaultRowHeight="15" x14ac:dyDescent="0.25"/>
  <cols>
    <col min="2" max="2" width="42.85546875" bestFit="1" customWidth="1"/>
    <col min="3" max="3" width="12.140625" customWidth="1"/>
    <col min="4" max="4" width="13.7109375" customWidth="1"/>
    <col min="10" max="10" width="33.42578125" bestFit="1" customWidth="1"/>
    <col min="16" max="16" width="15.42578125" customWidth="1"/>
  </cols>
  <sheetData>
    <row r="12" spans="9:16" x14ac:dyDescent="0.25">
      <c r="I12" s="87"/>
      <c r="J12" s="73" t="s">
        <v>131</v>
      </c>
      <c r="K12" s="74"/>
      <c r="L12" s="74"/>
      <c r="M12" s="74"/>
      <c r="N12" s="74"/>
      <c r="O12" s="74"/>
      <c r="P12" s="75"/>
    </row>
    <row r="13" spans="9:16" x14ac:dyDescent="0.25">
      <c r="I13" s="87"/>
      <c r="J13" s="76"/>
      <c r="K13" s="77"/>
      <c r="L13" s="77"/>
      <c r="M13" s="77"/>
      <c r="N13" s="77"/>
      <c r="O13" s="77"/>
      <c r="P13" s="78"/>
    </row>
    <row r="14" spans="9:16" x14ac:dyDescent="0.25">
      <c r="I14" s="87"/>
      <c r="J14" s="79"/>
      <c r="K14" s="80"/>
      <c r="L14" s="80"/>
      <c r="M14" s="80"/>
      <c r="N14" s="80"/>
      <c r="O14" s="80"/>
      <c r="P14" s="81"/>
    </row>
    <row r="15" spans="9:16" x14ac:dyDescent="0.25">
      <c r="I15" s="87"/>
      <c r="J15" s="62" t="s">
        <v>0</v>
      </c>
      <c r="K15" s="62" t="s">
        <v>125</v>
      </c>
      <c r="L15" s="62" t="s">
        <v>126</v>
      </c>
      <c r="M15" s="7"/>
      <c r="N15" s="62" t="s">
        <v>127</v>
      </c>
      <c r="O15" s="62"/>
      <c r="P15" s="62" t="s">
        <v>12</v>
      </c>
    </row>
    <row r="16" spans="9:16" x14ac:dyDescent="0.25">
      <c r="I16" s="87"/>
      <c r="J16" s="62"/>
      <c r="K16" s="62"/>
      <c r="L16" s="62"/>
      <c r="M16" s="63" t="s">
        <v>130</v>
      </c>
      <c r="N16" s="62"/>
      <c r="O16" s="62"/>
      <c r="P16" s="62"/>
    </row>
    <row r="17" spans="9:16" x14ac:dyDescent="0.25">
      <c r="I17" s="5" t="s">
        <v>94</v>
      </c>
      <c r="J17" s="62"/>
      <c r="K17" s="62"/>
      <c r="L17" s="62"/>
      <c r="M17" s="61"/>
      <c r="N17" s="2" t="s">
        <v>128</v>
      </c>
      <c r="O17" s="2" t="s">
        <v>129</v>
      </c>
      <c r="P17" s="62"/>
    </row>
    <row r="18" spans="9:16" x14ac:dyDescent="0.25">
      <c r="I18" s="5">
        <v>1</v>
      </c>
      <c r="J18" s="5" t="s">
        <v>110</v>
      </c>
      <c r="K18" s="12">
        <v>0</v>
      </c>
      <c r="L18" s="3">
        <v>9</v>
      </c>
      <c r="M18" s="3"/>
      <c r="N18" s="16">
        <v>9000</v>
      </c>
      <c r="O18" s="3"/>
      <c r="P18" s="9">
        <f>((L18*M18)+(N18*O18))*12</f>
        <v>0</v>
      </c>
    </row>
    <row r="19" spans="9:16" x14ac:dyDescent="0.25">
      <c r="I19" s="5">
        <v>2</v>
      </c>
      <c r="J19" s="5" t="s">
        <v>111</v>
      </c>
      <c r="K19" s="12">
        <v>0</v>
      </c>
      <c r="L19" s="3">
        <v>9</v>
      </c>
      <c r="M19" s="3"/>
      <c r="N19" s="16">
        <v>9000</v>
      </c>
      <c r="O19" s="3"/>
      <c r="P19" s="9">
        <f>((L19*M19)+(N19*O19))*12</f>
        <v>0</v>
      </c>
    </row>
    <row r="20" spans="9:16" x14ac:dyDescent="0.25">
      <c r="I20" s="19" t="s">
        <v>123</v>
      </c>
      <c r="J20" s="20"/>
      <c r="K20" s="20"/>
      <c r="L20" s="20"/>
      <c r="M20" s="20"/>
      <c r="N20" s="20"/>
      <c r="O20" s="20"/>
      <c r="P20" s="14">
        <f>SUM(P18:P19)</f>
        <v>0</v>
      </c>
    </row>
  </sheetData>
  <mergeCells count="9">
    <mergeCell ref="I12:I14"/>
    <mergeCell ref="J12:P14"/>
    <mergeCell ref="I15:I16"/>
    <mergeCell ref="J15:J17"/>
    <mergeCell ref="K15:K17"/>
    <mergeCell ref="L15:L17"/>
    <mergeCell ref="N15:O16"/>
    <mergeCell ref="P15:P17"/>
    <mergeCell ref="M16:M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874E-AC06-4A8A-BE10-F3EBCAC05974}">
  <sheetPr>
    <tabColor theme="3" tint="0.499984740745262"/>
  </sheetPr>
  <dimension ref="A1:T11"/>
  <sheetViews>
    <sheetView workbookViewId="0">
      <selection activeCell="T7" sqref="T7"/>
    </sheetView>
  </sheetViews>
  <sheetFormatPr defaultRowHeight="15" x14ac:dyDescent="0.25"/>
  <cols>
    <col min="1" max="1" width="9" customWidth="1"/>
    <col min="2" max="10" width="9.140625" hidden="1" customWidth="1"/>
    <col min="11" max="11" width="42.85546875" bestFit="1" customWidth="1"/>
    <col min="12" max="12" width="11.85546875" customWidth="1"/>
    <col min="13" max="13" width="12.5703125" customWidth="1"/>
    <col min="19" max="19" width="10" customWidth="1"/>
    <col min="20" max="20" width="10.140625" bestFit="1" customWidth="1"/>
  </cols>
  <sheetData>
    <row r="1" spans="1:20" x14ac:dyDescent="0.25">
      <c r="A1" s="87"/>
      <c r="K1" s="73" t="s">
        <v>114</v>
      </c>
      <c r="L1" s="74"/>
      <c r="M1" s="74"/>
      <c r="N1" s="74"/>
      <c r="O1" s="74"/>
      <c r="P1" s="74"/>
      <c r="Q1" s="74"/>
      <c r="R1" s="74"/>
      <c r="S1" s="74"/>
      <c r="T1" s="75"/>
    </row>
    <row r="2" spans="1:20" x14ac:dyDescent="0.25">
      <c r="A2" s="87"/>
      <c r="K2" s="76"/>
      <c r="L2" s="77"/>
      <c r="M2" s="77"/>
      <c r="N2" s="77"/>
      <c r="O2" s="77"/>
      <c r="P2" s="77"/>
      <c r="Q2" s="77"/>
      <c r="R2" s="77"/>
      <c r="S2" s="77"/>
      <c r="T2" s="78"/>
    </row>
    <row r="3" spans="1:20" x14ac:dyDescent="0.25">
      <c r="A3" s="87"/>
      <c r="K3" s="79"/>
      <c r="L3" s="80"/>
      <c r="M3" s="80"/>
      <c r="N3" s="80"/>
      <c r="O3" s="80"/>
      <c r="P3" s="80"/>
      <c r="Q3" s="80"/>
      <c r="R3" s="80"/>
      <c r="S3" s="80"/>
      <c r="T3" s="81"/>
    </row>
    <row r="4" spans="1:20" ht="46.5" customHeight="1" x14ac:dyDescent="0.25">
      <c r="A4" s="87"/>
      <c r="K4" s="62" t="s">
        <v>0</v>
      </c>
      <c r="L4" s="62" t="s">
        <v>1</v>
      </c>
      <c r="M4" s="62" t="s">
        <v>2</v>
      </c>
      <c r="N4" s="62" t="s">
        <v>3</v>
      </c>
      <c r="O4" s="62"/>
      <c r="P4" s="62" t="s">
        <v>4</v>
      </c>
      <c r="Q4" s="62"/>
      <c r="R4" s="62" t="s">
        <v>121</v>
      </c>
      <c r="S4" s="62"/>
      <c r="T4" s="62" t="s">
        <v>12</v>
      </c>
    </row>
    <row r="5" spans="1:20" ht="29.1" customHeight="1" x14ac:dyDescent="0.25">
      <c r="A5" s="87"/>
      <c r="K5" s="62"/>
      <c r="L5" s="62"/>
      <c r="M5" s="62"/>
      <c r="N5" s="62"/>
      <c r="O5" s="62"/>
      <c r="P5" s="86" t="s">
        <v>5</v>
      </c>
      <c r="Q5" s="86"/>
      <c r="R5" s="62"/>
      <c r="S5" s="62"/>
      <c r="T5" s="62"/>
    </row>
    <row r="6" spans="1:20" x14ac:dyDescent="0.25">
      <c r="A6" s="5" t="s">
        <v>94</v>
      </c>
      <c r="K6" s="62"/>
      <c r="L6" s="62"/>
      <c r="M6" s="62"/>
      <c r="N6" s="2" t="s">
        <v>7</v>
      </c>
      <c r="O6" s="2" t="s">
        <v>6</v>
      </c>
      <c r="P6" s="2" t="s">
        <v>8</v>
      </c>
      <c r="Q6" s="2" t="s">
        <v>9</v>
      </c>
      <c r="R6" s="2" t="s">
        <v>10</v>
      </c>
      <c r="S6" s="2" t="s">
        <v>11</v>
      </c>
      <c r="T6" s="62"/>
    </row>
    <row r="7" spans="1:20" x14ac:dyDescent="0.25">
      <c r="A7" s="5">
        <v>1</v>
      </c>
      <c r="B7" s="6"/>
      <c r="C7" s="6"/>
      <c r="D7" s="6"/>
      <c r="E7" s="6"/>
      <c r="F7" s="6"/>
      <c r="G7" s="6"/>
      <c r="H7" s="6"/>
      <c r="I7" s="6"/>
      <c r="J7" s="6"/>
      <c r="K7" s="5" t="s">
        <v>115</v>
      </c>
      <c r="L7" s="12"/>
      <c r="M7" s="12"/>
      <c r="N7" s="3"/>
      <c r="O7" s="3"/>
      <c r="P7" s="8"/>
      <c r="Q7" s="3"/>
      <c r="R7" s="8"/>
      <c r="S7" s="3"/>
      <c r="T7" s="21"/>
    </row>
    <row r="8" spans="1:20" x14ac:dyDescent="0.25">
      <c r="A8" s="17">
        <v>2</v>
      </c>
      <c r="B8" s="6"/>
      <c r="C8" s="6"/>
      <c r="D8" s="6"/>
      <c r="E8" s="6"/>
      <c r="F8" s="6"/>
      <c r="G8" s="6"/>
      <c r="H8" s="6"/>
      <c r="I8" s="6"/>
      <c r="J8" s="6"/>
      <c r="K8" s="17" t="s">
        <v>116</v>
      </c>
      <c r="L8" s="12"/>
      <c r="M8" s="12"/>
      <c r="N8" s="3"/>
      <c r="O8" s="3"/>
      <c r="P8" s="8"/>
      <c r="Q8" s="3"/>
      <c r="R8" s="8"/>
      <c r="S8" s="3"/>
      <c r="T8" s="21"/>
    </row>
    <row r="9" spans="1:20" x14ac:dyDescent="0.25">
      <c r="A9" s="3">
        <v>3</v>
      </c>
      <c r="B9" s="3"/>
      <c r="C9" s="3"/>
      <c r="D9" s="3"/>
      <c r="E9" s="3"/>
      <c r="F9" s="3"/>
      <c r="G9" s="3"/>
      <c r="H9" s="3"/>
      <c r="I9" s="3"/>
      <c r="J9" s="3"/>
      <c r="K9" s="5" t="s">
        <v>117</v>
      </c>
      <c r="L9" s="12"/>
      <c r="M9" s="12"/>
      <c r="N9" s="3"/>
      <c r="O9" s="3"/>
      <c r="P9" s="8"/>
      <c r="Q9" s="3"/>
      <c r="R9" s="8"/>
      <c r="S9" s="3"/>
      <c r="T9" s="21"/>
    </row>
    <row r="10" spans="1:20" x14ac:dyDescent="0.25">
      <c r="A10" s="5">
        <v>4</v>
      </c>
      <c r="B10" s="3"/>
      <c r="C10" s="3"/>
      <c r="D10" s="3"/>
      <c r="E10" s="3"/>
      <c r="F10" s="3"/>
      <c r="G10" s="3"/>
      <c r="H10" s="3"/>
      <c r="I10" s="3"/>
      <c r="J10" s="3"/>
      <c r="K10" s="5" t="s">
        <v>118</v>
      </c>
      <c r="L10" s="12"/>
      <c r="M10" s="12"/>
      <c r="N10" s="3"/>
      <c r="O10" s="3"/>
      <c r="P10" s="8"/>
      <c r="Q10" s="3"/>
      <c r="R10" s="8"/>
      <c r="S10" s="3"/>
      <c r="T10" s="21"/>
    </row>
    <row r="11" spans="1:20" x14ac:dyDescent="0.25">
      <c r="A11" s="19" t="s">
        <v>132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4"/>
    </row>
  </sheetData>
  <mergeCells count="11">
    <mergeCell ref="P5:Q5"/>
    <mergeCell ref="A1:A3"/>
    <mergeCell ref="K1:T3"/>
    <mergeCell ref="A4:A5"/>
    <mergeCell ref="K4:K6"/>
    <mergeCell ref="L4:L6"/>
    <mergeCell ref="M4:M6"/>
    <mergeCell ref="N4:O5"/>
    <mergeCell ref="P4:Q4"/>
    <mergeCell ref="R4:S5"/>
    <mergeCell ref="T4:T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B55D-C62B-48B5-9E47-5F64F1ECF824}">
  <sheetPr>
    <tabColor theme="3" tint="0.499984740745262"/>
  </sheetPr>
  <dimension ref="A1:Q12"/>
  <sheetViews>
    <sheetView topLeftCell="D1" workbookViewId="0">
      <selection activeCell="E8" sqref="E8"/>
    </sheetView>
  </sheetViews>
  <sheetFormatPr defaultRowHeight="15" x14ac:dyDescent="0.25"/>
  <cols>
    <col min="2" max="2" width="42.85546875" bestFit="1" customWidth="1"/>
    <col min="3" max="3" width="12.140625" customWidth="1"/>
    <col min="4" max="4" width="13.7109375" customWidth="1"/>
    <col min="17" max="17" width="13.42578125" customWidth="1"/>
  </cols>
  <sheetData>
    <row r="1" spans="1:17" x14ac:dyDescent="0.25">
      <c r="A1" s="70"/>
      <c r="B1" s="73" t="s">
        <v>112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</row>
    <row r="2" spans="1:17" x14ac:dyDescent="0.25">
      <c r="A2" s="70"/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1:17" x14ac:dyDescent="0.25">
      <c r="A3" s="70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</row>
    <row r="4" spans="1:17" ht="14.45" customHeight="1" x14ac:dyDescent="0.25">
      <c r="A4" s="70"/>
      <c r="B4" s="72" t="s">
        <v>0</v>
      </c>
      <c r="C4" s="72" t="s">
        <v>1</v>
      </c>
      <c r="D4" s="72" t="s">
        <v>2</v>
      </c>
      <c r="E4" s="82" t="s">
        <v>15</v>
      </c>
      <c r="F4" s="83"/>
      <c r="G4" s="83"/>
      <c r="H4" s="84"/>
      <c r="I4" s="82" t="s">
        <v>16</v>
      </c>
      <c r="J4" s="83"/>
      <c r="K4" s="83"/>
      <c r="L4" s="84"/>
      <c r="M4" s="82" t="s">
        <v>120</v>
      </c>
      <c r="N4" s="83"/>
      <c r="O4" s="83"/>
      <c r="P4" s="84"/>
      <c r="Q4" s="72" t="s">
        <v>12</v>
      </c>
    </row>
    <row r="5" spans="1:17" ht="14.45" customHeight="1" x14ac:dyDescent="0.25">
      <c r="A5" s="70"/>
      <c r="B5" s="63"/>
      <c r="C5" s="63"/>
      <c r="D5" s="63"/>
      <c r="E5" s="66"/>
      <c r="F5" s="85"/>
      <c r="G5" s="85"/>
      <c r="H5" s="67"/>
      <c r="I5" s="66"/>
      <c r="J5" s="85"/>
      <c r="K5" s="85"/>
      <c r="L5" s="67"/>
      <c r="M5" s="66"/>
      <c r="N5" s="85"/>
      <c r="O5" s="85"/>
      <c r="P5" s="67"/>
      <c r="Q5" s="63"/>
    </row>
    <row r="6" spans="1:17" x14ac:dyDescent="0.25">
      <c r="A6" s="71"/>
      <c r="B6" s="63"/>
      <c r="C6" s="63"/>
      <c r="D6" s="63"/>
      <c r="E6" s="1"/>
      <c r="F6" s="2" t="s">
        <v>7</v>
      </c>
      <c r="G6" s="2"/>
      <c r="H6" s="2" t="s">
        <v>6</v>
      </c>
      <c r="I6" s="2"/>
      <c r="J6" s="2" t="s">
        <v>8</v>
      </c>
      <c r="K6" s="2"/>
      <c r="L6" s="2" t="s">
        <v>9</v>
      </c>
      <c r="M6" s="2"/>
      <c r="N6" s="2" t="s">
        <v>10</v>
      </c>
      <c r="O6" s="2"/>
      <c r="P6" s="2" t="s">
        <v>11</v>
      </c>
      <c r="Q6" s="63"/>
    </row>
    <row r="7" spans="1:17" ht="45.6" customHeight="1" x14ac:dyDescent="0.25">
      <c r="A7" s="4" t="s">
        <v>94</v>
      </c>
      <c r="B7" s="61"/>
      <c r="C7" s="61"/>
      <c r="D7" s="61"/>
      <c r="E7" s="1" t="s">
        <v>17</v>
      </c>
      <c r="F7" s="2" t="s">
        <v>14</v>
      </c>
      <c r="G7" s="1" t="s">
        <v>17</v>
      </c>
      <c r="H7" s="2" t="s">
        <v>14</v>
      </c>
      <c r="I7" s="1" t="s">
        <v>17</v>
      </c>
      <c r="J7" s="2" t="s">
        <v>14</v>
      </c>
      <c r="K7" s="1" t="s">
        <v>17</v>
      </c>
      <c r="L7" s="2" t="s">
        <v>14</v>
      </c>
      <c r="M7" s="1" t="s">
        <v>17</v>
      </c>
      <c r="N7" s="2" t="s">
        <v>14</v>
      </c>
      <c r="O7" s="1" t="s">
        <v>17</v>
      </c>
      <c r="P7" s="2" t="s">
        <v>14</v>
      </c>
      <c r="Q7" s="61"/>
    </row>
    <row r="8" spans="1:17" x14ac:dyDescent="0.25">
      <c r="A8" s="5">
        <v>1</v>
      </c>
      <c r="B8" s="5" t="s">
        <v>115</v>
      </c>
      <c r="C8" s="12">
        <v>0</v>
      </c>
      <c r="D8" s="12">
        <v>0</v>
      </c>
      <c r="E8" s="3"/>
      <c r="F8" s="3">
        <v>5000</v>
      </c>
      <c r="G8" s="3"/>
      <c r="H8" s="3">
        <v>5000</v>
      </c>
      <c r="I8" s="8"/>
      <c r="J8" s="3">
        <v>5000</v>
      </c>
      <c r="K8" s="3"/>
      <c r="L8" s="3">
        <v>5000</v>
      </c>
      <c r="M8" s="8"/>
      <c r="N8" s="3">
        <v>500</v>
      </c>
      <c r="O8" s="3"/>
      <c r="P8" s="3">
        <v>500</v>
      </c>
      <c r="Q8" s="9">
        <f>((E8*F8)+(G8*H8)+(J8*I8)+(L8*K8)+(N8*M8)+(P8*O8))+((D8*1)+(C8*1))*12</f>
        <v>0</v>
      </c>
    </row>
    <row r="9" spans="1:17" x14ac:dyDescent="0.25">
      <c r="A9" s="5">
        <v>2</v>
      </c>
      <c r="B9" s="5" t="s">
        <v>116</v>
      </c>
      <c r="C9" s="12">
        <v>0</v>
      </c>
      <c r="D9" s="12">
        <v>0</v>
      </c>
      <c r="E9" s="3"/>
      <c r="F9" s="3">
        <v>5000</v>
      </c>
      <c r="G9" s="3"/>
      <c r="H9" s="3">
        <v>5000</v>
      </c>
      <c r="I9" s="8"/>
      <c r="J9" s="3">
        <v>5000</v>
      </c>
      <c r="K9" s="3"/>
      <c r="L9" s="3">
        <v>5000</v>
      </c>
      <c r="M9" s="8"/>
      <c r="N9" s="3">
        <v>500</v>
      </c>
      <c r="O9" s="3"/>
      <c r="P9" s="3">
        <v>500</v>
      </c>
      <c r="Q9" s="9">
        <f t="shared" ref="Q9:Q11" si="0">((E9*F9)+(G9*H9)+(J9*I9)+(L9*K9)+(N9*M9)+(P9*O9))+((D9*1)+(C9*1))*12</f>
        <v>0</v>
      </c>
    </row>
    <row r="10" spans="1:17" x14ac:dyDescent="0.25">
      <c r="A10" s="5">
        <v>3</v>
      </c>
      <c r="B10" s="5" t="s">
        <v>117</v>
      </c>
      <c r="C10" s="12">
        <v>0</v>
      </c>
      <c r="D10" s="12">
        <v>0</v>
      </c>
      <c r="E10" s="3"/>
      <c r="F10" s="3">
        <v>5000</v>
      </c>
      <c r="G10" s="3"/>
      <c r="H10" s="3">
        <v>5000</v>
      </c>
      <c r="I10" s="8"/>
      <c r="J10" s="3">
        <v>5000</v>
      </c>
      <c r="K10" s="3"/>
      <c r="L10" s="3">
        <v>5000</v>
      </c>
      <c r="M10" s="8"/>
      <c r="N10" s="3">
        <v>500</v>
      </c>
      <c r="O10" s="3"/>
      <c r="P10" s="3">
        <v>500</v>
      </c>
      <c r="Q10" s="9">
        <f t="shared" si="0"/>
        <v>0</v>
      </c>
    </row>
    <row r="11" spans="1:17" x14ac:dyDescent="0.25">
      <c r="A11" s="5">
        <v>4</v>
      </c>
      <c r="B11" s="5" t="s">
        <v>118</v>
      </c>
      <c r="C11" s="12">
        <v>0</v>
      </c>
      <c r="D11" s="12">
        <v>0</v>
      </c>
      <c r="E11" s="3"/>
      <c r="F11" s="3">
        <v>5000</v>
      </c>
      <c r="G11" s="3"/>
      <c r="H11" s="3">
        <v>5000</v>
      </c>
      <c r="I11" s="8"/>
      <c r="J11" s="3">
        <v>5000</v>
      </c>
      <c r="K11" s="3"/>
      <c r="L11" s="3">
        <v>5000</v>
      </c>
      <c r="M11" s="8"/>
      <c r="N11" s="3">
        <v>500</v>
      </c>
      <c r="O11" s="3"/>
      <c r="P11" s="3">
        <v>500</v>
      </c>
      <c r="Q11" s="9">
        <f t="shared" si="0"/>
        <v>0</v>
      </c>
    </row>
    <row r="12" spans="1:17" x14ac:dyDescent="0.25">
      <c r="A12" s="19" t="s">
        <v>123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14">
        <f>SUM(Q8:Q11)</f>
        <v>0</v>
      </c>
    </row>
  </sheetData>
  <mergeCells count="9">
    <mergeCell ref="A1:A6"/>
    <mergeCell ref="B1:Q3"/>
    <mergeCell ref="B4:B7"/>
    <mergeCell ref="C4:C7"/>
    <mergeCell ref="D4:D7"/>
    <mergeCell ref="E4:H5"/>
    <mergeCell ref="I4:L5"/>
    <mergeCell ref="M4:P5"/>
    <mergeCell ref="Q4:Q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FE32-639B-4B73-9105-FAD637B51D41}">
  <sheetPr>
    <tabColor rgb="FFFFFF00"/>
  </sheetPr>
  <dimension ref="A3:O26"/>
  <sheetViews>
    <sheetView showGridLines="0" zoomScale="120" zoomScaleNormal="120" workbookViewId="0">
      <selection activeCell="B13" sqref="B13:C13"/>
    </sheetView>
  </sheetViews>
  <sheetFormatPr defaultRowHeight="15" x14ac:dyDescent="0.25"/>
  <cols>
    <col min="1" max="1" width="26.28515625" customWidth="1"/>
    <col min="3" max="3" width="15.85546875" bestFit="1" customWidth="1"/>
    <col min="9" max="9" width="4.42578125" customWidth="1"/>
    <col min="10" max="15" width="8.7109375" hidden="1" customWidth="1"/>
  </cols>
  <sheetData>
    <row r="3" spans="1: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25">
      <c r="A4" s="90" t="s">
        <v>91</v>
      </c>
      <c r="B4" s="91"/>
      <c r="C4" s="91"/>
      <c r="D4" s="91"/>
      <c r="E4" s="92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x14ac:dyDescent="0.25">
      <c r="A5" s="93"/>
      <c r="B5" s="94"/>
      <c r="C5" s="94"/>
      <c r="D5" s="94"/>
      <c r="E5" s="9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x14ac:dyDescent="0.25">
      <c r="A6" s="93" t="s">
        <v>92</v>
      </c>
      <c r="B6" s="94"/>
      <c r="C6" s="94"/>
      <c r="D6" s="94"/>
      <c r="E6" s="9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x14ac:dyDescent="0.25">
      <c r="A7" s="96" t="s">
        <v>140</v>
      </c>
      <c r="B7" s="97"/>
      <c r="C7" s="97"/>
      <c r="D7" s="97"/>
      <c r="E7" s="98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x14ac:dyDescent="0.25">
      <c r="A8" s="36"/>
      <c r="B8" s="37"/>
      <c r="C8" s="36"/>
      <c r="D8" s="38"/>
      <c r="E8" s="38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ht="15.75" thickBot="1" x14ac:dyDescent="0.3">
      <c r="A9" s="39"/>
      <c r="B9" s="40"/>
      <c r="C9" s="39"/>
      <c r="D9" s="41"/>
      <c r="E9" s="41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x14ac:dyDescent="0.25">
      <c r="A10" s="107" t="s">
        <v>133</v>
      </c>
      <c r="B10" s="109" t="s">
        <v>134</v>
      </c>
      <c r="C10" s="110"/>
      <c r="D10" s="99" t="s">
        <v>135</v>
      </c>
      <c r="E10" s="100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5.75" thickBot="1" x14ac:dyDescent="0.3">
      <c r="A11" s="108"/>
      <c r="B11" s="111"/>
      <c r="C11" s="112"/>
      <c r="D11" s="101"/>
      <c r="E11" s="102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15.75" thickBot="1" x14ac:dyDescent="0.3">
      <c r="A12" s="42" t="s">
        <v>136</v>
      </c>
      <c r="B12" s="103">
        <f>'LOTE I - VALORES - DDR'!T82</f>
        <v>0</v>
      </c>
      <c r="C12" s="104"/>
      <c r="D12" s="103">
        <f>B12*5</f>
        <v>0</v>
      </c>
      <c r="E12" s="104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 ht="15.75" thickBot="1" x14ac:dyDescent="0.3">
      <c r="A13" s="43" t="s">
        <v>137</v>
      </c>
      <c r="B13" s="103">
        <f>'LOTE II - VALORES - 42 LINHAS'!T35</f>
        <v>0</v>
      </c>
      <c r="C13" s="104"/>
      <c r="D13" s="103">
        <f>B13*5</f>
        <v>0</v>
      </c>
      <c r="E13" s="104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15.75" thickBot="1" x14ac:dyDescent="0.3">
      <c r="A14" s="44" t="s">
        <v>138</v>
      </c>
      <c r="B14" s="103">
        <f>'LOTE III - VALORES PARA 4090'!P9</f>
        <v>0</v>
      </c>
      <c r="C14" s="104"/>
      <c r="D14" s="103">
        <f>B14*5</f>
        <v>0</v>
      </c>
      <c r="E14" s="104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5.75" thickBot="1" x14ac:dyDescent="0.3">
      <c r="A15" s="44" t="s">
        <v>139</v>
      </c>
      <c r="B15" s="103">
        <f>'LOTE IV - VALORES PARA 0800'!T11</f>
        <v>0</v>
      </c>
      <c r="C15" s="104"/>
      <c r="D15" s="103">
        <f>B15*5</f>
        <v>0</v>
      </c>
      <c r="E15" s="104"/>
      <c r="F15" s="35"/>
      <c r="G15" s="35"/>
      <c r="H15" s="35"/>
      <c r="I15" s="45"/>
      <c r="J15" s="35"/>
      <c r="K15" s="35"/>
      <c r="L15" s="35"/>
      <c r="M15" s="35"/>
      <c r="N15" s="35"/>
      <c r="O15" s="35"/>
    </row>
    <row r="16" spans="1:15" ht="15.75" thickBot="1" x14ac:dyDescent="0.3">
      <c r="A16" s="44" t="s">
        <v>132</v>
      </c>
      <c r="B16" s="88">
        <f>SUM(B12:C15)</f>
        <v>0</v>
      </c>
      <c r="C16" s="89"/>
      <c r="D16" s="88">
        <f>SUM(D12:E15)</f>
        <v>0</v>
      </c>
      <c r="E16" s="89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4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47" t="s">
        <v>95</v>
      </c>
      <c r="B18" s="48"/>
      <c r="C18" s="48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105" t="s">
        <v>96</v>
      </c>
      <c r="B19" s="106"/>
      <c r="C19" s="106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105"/>
      <c r="B20" s="106"/>
      <c r="C20" s="10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105"/>
      <c r="B21" s="106"/>
      <c r="C21" s="10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49" t="s">
        <v>93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50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5.75" thickBot="1" x14ac:dyDescent="0.3">
      <c r="A24" s="33"/>
      <c r="B24" s="32"/>
      <c r="C24" s="3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18">
    <mergeCell ref="A20:C21"/>
    <mergeCell ref="A10:A11"/>
    <mergeCell ref="B10:C11"/>
    <mergeCell ref="B12:C12"/>
    <mergeCell ref="B13:C13"/>
    <mergeCell ref="A19:C19"/>
    <mergeCell ref="B15:C15"/>
    <mergeCell ref="B16:C16"/>
    <mergeCell ref="B14:C14"/>
    <mergeCell ref="D16:E16"/>
    <mergeCell ref="A4:E5"/>
    <mergeCell ref="A6:E6"/>
    <mergeCell ref="A7:E7"/>
    <mergeCell ref="D10:E11"/>
    <mergeCell ref="D12:E12"/>
    <mergeCell ref="D13:E13"/>
    <mergeCell ref="D14:E14"/>
    <mergeCell ref="D15:E15"/>
  </mergeCells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LOTE I - VALORES - DDR</vt:lpstr>
      <vt:lpstr>LOTE I - FORMAÇÃO DE PREÇO DDR</vt:lpstr>
      <vt:lpstr>LOTE II - VALORES - 42 LINHAS</vt:lpstr>
      <vt:lpstr>LOTE II - FORM. PREÇO 42 LINHAS</vt:lpstr>
      <vt:lpstr>LOTE III - VALORES PARA 4090</vt:lpstr>
      <vt:lpstr>LOTE III - FORM PREÇO PARA 4090</vt:lpstr>
      <vt:lpstr>LOTE IV - VALORES PARA 0800</vt:lpstr>
      <vt:lpstr>LOTE IV - FORM PREÇO PARA 0800</vt:lpstr>
      <vt:lpstr>TOTAL</vt:lpstr>
    </vt:vector>
  </TitlesOfParts>
  <Company>Vivo Telefonica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Verpa Junior</dc:creator>
  <cp:lastModifiedBy>Simone Rodrigues Alvim Branco</cp:lastModifiedBy>
  <dcterms:created xsi:type="dcterms:W3CDTF">2025-04-01T12:39:32Z</dcterms:created>
  <dcterms:modified xsi:type="dcterms:W3CDTF">2025-10-21T19:20:00Z</dcterms:modified>
</cp:coreProperties>
</file>